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100" windowHeight="9345"/>
  </bookViews>
  <sheets>
    <sheet name="Population and Density" sheetId="1" r:id="rId1"/>
  </sheets>
  <calcPr calcId="145621"/>
</workbook>
</file>

<file path=xl/calcChain.xml><?xml version="1.0" encoding="utf-8"?>
<calcChain xmlns="http://schemas.openxmlformats.org/spreadsheetml/2006/main">
  <c r="I79" i="1" l="1"/>
  <c r="H79" i="1"/>
  <c r="G79" i="1"/>
  <c r="F79" i="1"/>
  <c r="E79" i="1"/>
  <c r="D79" i="1"/>
  <c r="C79" i="1"/>
  <c r="I78" i="1"/>
  <c r="H78" i="1"/>
  <c r="G78" i="1"/>
  <c r="F78" i="1"/>
  <c r="E78" i="1"/>
  <c r="D78" i="1"/>
  <c r="C78" i="1"/>
  <c r="I75" i="1"/>
  <c r="H75" i="1"/>
  <c r="G75" i="1"/>
  <c r="F75" i="1"/>
  <c r="E75" i="1"/>
  <c r="D75" i="1"/>
  <c r="C75" i="1"/>
  <c r="I72" i="1"/>
  <c r="H72" i="1"/>
  <c r="G72" i="1"/>
  <c r="F72" i="1"/>
  <c r="E72" i="1"/>
  <c r="D72" i="1"/>
  <c r="C72" i="1"/>
  <c r="I70" i="1"/>
  <c r="H70" i="1"/>
  <c r="G70" i="1"/>
  <c r="F70" i="1"/>
  <c r="E70" i="1"/>
  <c r="D70" i="1"/>
  <c r="C70" i="1"/>
  <c r="I69" i="1"/>
  <c r="H69" i="1"/>
  <c r="G69" i="1"/>
  <c r="F69" i="1"/>
  <c r="E69" i="1"/>
  <c r="D69" i="1"/>
  <c r="C69" i="1"/>
  <c r="I68" i="1"/>
  <c r="H68" i="1"/>
  <c r="G68" i="1"/>
  <c r="F68" i="1"/>
  <c r="E68" i="1"/>
  <c r="D68" i="1"/>
  <c r="C68" i="1"/>
  <c r="I67" i="1"/>
  <c r="H67" i="1"/>
  <c r="G67" i="1"/>
  <c r="F67" i="1"/>
  <c r="E67" i="1"/>
  <c r="D67" i="1"/>
  <c r="C67" i="1"/>
  <c r="I66" i="1"/>
  <c r="H66" i="1"/>
  <c r="G66" i="1"/>
  <c r="F66" i="1"/>
  <c r="E66" i="1"/>
  <c r="D66" i="1"/>
  <c r="C66" i="1"/>
  <c r="I65" i="1"/>
  <c r="H65" i="1"/>
  <c r="G65" i="1"/>
  <c r="F65" i="1"/>
  <c r="E65" i="1"/>
  <c r="D65" i="1"/>
  <c r="C65" i="1"/>
  <c r="I64" i="1"/>
  <c r="H64" i="1"/>
  <c r="G64" i="1"/>
  <c r="F64" i="1"/>
  <c r="E64" i="1"/>
  <c r="D64" i="1"/>
  <c r="C64" i="1"/>
  <c r="I63" i="1"/>
  <c r="H63" i="1"/>
  <c r="G63" i="1"/>
  <c r="F63" i="1"/>
  <c r="E63" i="1"/>
  <c r="D63" i="1"/>
  <c r="C63" i="1"/>
  <c r="I62" i="1"/>
  <c r="H62" i="1"/>
  <c r="G62" i="1"/>
  <c r="F62" i="1"/>
  <c r="E62" i="1"/>
  <c r="D62" i="1"/>
  <c r="C62" i="1"/>
  <c r="I61" i="1"/>
  <c r="H61" i="1"/>
  <c r="G61" i="1"/>
  <c r="F61" i="1"/>
  <c r="E61" i="1"/>
  <c r="D61" i="1"/>
  <c r="C61" i="1"/>
  <c r="I58" i="1"/>
  <c r="H58" i="1"/>
  <c r="G58" i="1"/>
  <c r="F58" i="1"/>
  <c r="E58" i="1"/>
  <c r="D58" i="1"/>
  <c r="C58" i="1"/>
  <c r="I56" i="1"/>
  <c r="H56" i="1"/>
  <c r="G56" i="1"/>
  <c r="F56" i="1"/>
  <c r="E56" i="1"/>
  <c r="D56" i="1"/>
  <c r="C56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M27" i="1"/>
  <c r="M25" i="1"/>
  <c r="M24" i="1"/>
  <c r="M23" i="1"/>
  <c r="M22" i="1"/>
  <c r="M21" i="1"/>
  <c r="M20" i="1"/>
  <c r="M18" i="1"/>
  <c r="M13" i="1"/>
  <c r="M12" i="1"/>
  <c r="M11" i="1"/>
  <c r="M10" i="1"/>
  <c r="M9" i="1"/>
  <c r="I19" i="1"/>
  <c r="I26" i="1"/>
  <c r="B36" i="1"/>
  <c r="B35" i="1"/>
  <c r="B29" i="1"/>
  <c r="B15" i="1"/>
  <c r="B32" i="1" l="1"/>
  <c r="I35" i="1"/>
  <c r="I29" i="1"/>
  <c r="I15" i="1"/>
  <c r="I32" i="1" l="1"/>
  <c r="T27" i="1" l="1"/>
  <c r="T25" i="1"/>
  <c r="T24" i="1"/>
  <c r="T23" i="1"/>
  <c r="T22" i="1"/>
  <c r="T21" i="1"/>
  <c r="T20" i="1"/>
  <c r="T18" i="1"/>
  <c r="T13" i="1"/>
  <c r="T12" i="1"/>
  <c r="T11" i="1"/>
  <c r="T10" i="1"/>
  <c r="T9" i="1"/>
  <c r="I36" i="1"/>
  <c r="N9" i="1" l="1"/>
  <c r="O9" i="1"/>
  <c r="P9" i="1"/>
  <c r="Q9" i="1"/>
  <c r="R9" i="1"/>
  <c r="S9" i="1"/>
  <c r="N10" i="1"/>
  <c r="O10" i="1"/>
  <c r="P10" i="1"/>
  <c r="Q10" i="1"/>
  <c r="R10" i="1"/>
  <c r="S10" i="1"/>
  <c r="N11" i="1"/>
  <c r="O11" i="1"/>
  <c r="P11" i="1"/>
  <c r="Q11" i="1"/>
  <c r="R11" i="1"/>
  <c r="S11" i="1"/>
  <c r="N12" i="1"/>
  <c r="O12" i="1"/>
  <c r="P12" i="1"/>
  <c r="Q12" i="1"/>
  <c r="R12" i="1"/>
  <c r="S12" i="1"/>
  <c r="N13" i="1"/>
  <c r="O13" i="1"/>
  <c r="P13" i="1"/>
  <c r="Q13" i="1"/>
  <c r="R13" i="1"/>
  <c r="S13" i="1"/>
  <c r="C15" i="1"/>
  <c r="D15" i="1"/>
  <c r="E15" i="1"/>
  <c r="F15" i="1"/>
  <c r="G15" i="1"/>
  <c r="H15" i="1"/>
  <c r="K15" i="1"/>
  <c r="P15" i="1" s="1"/>
  <c r="N18" i="1"/>
  <c r="O18" i="1"/>
  <c r="P18" i="1"/>
  <c r="Q18" i="1"/>
  <c r="R18" i="1"/>
  <c r="S18" i="1"/>
  <c r="K19" i="1"/>
  <c r="Q19" i="1"/>
  <c r="N20" i="1"/>
  <c r="O20" i="1"/>
  <c r="P20" i="1"/>
  <c r="Q20" i="1"/>
  <c r="R20" i="1"/>
  <c r="S20" i="1"/>
  <c r="N21" i="1"/>
  <c r="O21" i="1"/>
  <c r="P21" i="1"/>
  <c r="Q21" i="1"/>
  <c r="R21" i="1"/>
  <c r="S21" i="1"/>
  <c r="N22" i="1"/>
  <c r="O22" i="1"/>
  <c r="P22" i="1"/>
  <c r="Q22" i="1"/>
  <c r="R22" i="1"/>
  <c r="S22" i="1"/>
  <c r="N23" i="1"/>
  <c r="O23" i="1"/>
  <c r="P23" i="1"/>
  <c r="Q23" i="1"/>
  <c r="R23" i="1"/>
  <c r="S23" i="1"/>
  <c r="N24" i="1"/>
  <c r="O24" i="1"/>
  <c r="P24" i="1"/>
  <c r="Q24" i="1"/>
  <c r="R24" i="1"/>
  <c r="S24" i="1"/>
  <c r="N25" i="1"/>
  <c r="O25" i="1"/>
  <c r="P25" i="1"/>
  <c r="Q25" i="1"/>
  <c r="R25" i="1"/>
  <c r="S25" i="1"/>
  <c r="K26" i="1"/>
  <c r="Q26" i="1"/>
  <c r="N27" i="1"/>
  <c r="O27" i="1"/>
  <c r="P27" i="1"/>
  <c r="Q27" i="1"/>
  <c r="R27" i="1"/>
  <c r="S27" i="1"/>
  <c r="C29" i="1"/>
  <c r="D29" i="1"/>
  <c r="D32" i="1" s="1"/>
  <c r="E29" i="1"/>
  <c r="F29" i="1"/>
  <c r="F32" i="1" s="1"/>
  <c r="G29" i="1"/>
  <c r="H29" i="1"/>
  <c r="H32" i="1" s="1"/>
  <c r="C35" i="1"/>
  <c r="D35" i="1"/>
  <c r="E35" i="1"/>
  <c r="F35" i="1"/>
  <c r="G35" i="1"/>
  <c r="H35" i="1"/>
  <c r="K35" i="1"/>
  <c r="C36" i="1"/>
  <c r="D36" i="1"/>
  <c r="E36" i="1"/>
  <c r="F36" i="1"/>
  <c r="G36" i="1"/>
  <c r="H36" i="1"/>
  <c r="K36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O35" i="1" l="1"/>
  <c r="M35" i="1"/>
  <c r="P36" i="1"/>
  <c r="M36" i="1"/>
  <c r="N26" i="1"/>
  <c r="M26" i="1"/>
  <c r="N19" i="1"/>
  <c r="M19" i="1"/>
  <c r="T15" i="1"/>
  <c r="M15" i="1"/>
  <c r="R36" i="1"/>
  <c r="N36" i="1"/>
  <c r="R15" i="1"/>
  <c r="N15" i="1"/>
  <c r="T19" i="1"/>
  <c r="T36" i="1"/>
  <c r="T35" i="1"/>
  <c r="S26" i="1"/>
  <c r="O26" i="1"/>
  <c r="T26" i="1"/>
  <c r="S36" i="1"/>
  <c r="Q36" i="1"/>
  <c r="O36" i="1"/>
  <c r="S35" i="1"/>
  <c r="Q35" i="1"/>
  <c r="K29" i="1"/>
  <c r="R26" i="1"/>
  <c r="P26" i="1"/>
  <c r="S19" i="1"/>
  <c r="O19" i="1"/>
  <c r="S15" i="1"/>
  <c r="Q15" i="1"/>
  <c r="O15" i="1"/>
  <c r="R35" i="1"/>
  <c r="P35" i="1"/>
  <c r="N35" i="1"/>
  <c r="S29" i="1"/>
  <c r="G32" i="1"/>
  <c r="E32" i="1"/>
  <c r="C32" i="1"/>
  <c r="R19" i="1"/>
  <c r="P19" i="1"/>
  <c r="T29" i="1" l="1"/>
  <c r="M29" i="1"/>
  <c r="P29" i="1"/>
  <c r="K32" i="1"/>
  <c r="Q29" i="1"/>
  <c r="O29" i="1"/>
  <c r="N29" i="1"/>
  <c r="R29" i="1"/>
  <c r="T32" i="1" l="1"/>
  <c r="M32" i="1"/>
  <c r="N32" i="1"/>
  <c r="S32" i="1"/>
  <c r="O32" i="1"/>
  <c r="Q32" i="1"/>
  <c r="R32" i="1"/>
  <c r="P32" i="1"/>
</calcChain>
</file>

<file path=xl/sharedStrings.xml><?xml version="1.0" encoding="utf-8"?>
<sst xmlns="http://schemas.openxmlformats.org/spreadsheetml/2006/main" count="112" uniqueCount="68">
  <si>
    <t>Fairfax County, VA</t>
  </si>
  <si>
    <t>Montgomery County, PA</t>
  </si>
  <si>
    <t>Monmouth County, NJ</t>
  </si>
  <si>
    <t>Middlesex County, NJ</t>
  </si>
  <si>
    <t>Macomb County, MI</t>
  </si>
  <si>
    <t>Norfolk County, MA</t>
  </si>
  <si>
    <t>Middlesex County, MA</t>
  </si>
  <si>
    <t>Essex County, MA</t>
  </si>
  <si>
    <t>Prince George's County, MD</t>
  </si>
  <si>
    <t>Montgomery County, MD</t>
  </si>
  <si>
    <t>Lake County, IL</t>
  </si>
  <si>
    <t>DuPage County, IL</t>
  </si>
  <si>
    <t>San Mateo County, CA</t>
  </si>
  <si>
    <t>Rockland County, NY</t>
  </si>
  <si>
    <t>Westchester County, NY</t>
  </si>
  <si>
    <t>Manhattan, NY</t>
  </si>
  <si>
    <t>Kings County, NY</t>
  </si>
  <si>
    <t>Queens County, NY</t>
  </si>
  <si>
    <t>* Eastern Suffolk County is comprised of the five east end towns of East Hampton, Riverhead, Shelter Island, Southampton, and Southold.</t>
  </si>
  <si>
    <t>Eastern Suffolk County*</t>
  </si>
  <si>
    <t>Nassau-Suffolk</t>
  </si>
  <si>
    <t>Suffolk County</t>
  </si>
  <si>
    <t>Town of Southold</t>
  </si>
  <si>
    <t>Town of Southampton</t>
  </si>
  <si>
    <t>Town of Smithtown</t>
  </si>
  <si>
    <t>Town of Shelter Island</t>
  </si>
  <si>
    <t>Town of Riverhead</t>
  </si>
  <si>
    <t>Town of Islip</t>
  </si>
  <si>
    <t>Town of Huntington</t>
  </si>
  <si>
    <t>Town of East Hampton</t>
  </si>
  <si>
    <t>Town of Brookhaven</t>
  </si>
  <si>
    <t>Town of Babylon</t>
  </si>
  <si>
    <t>Nassau County</t>
  </si>
  <si>
    <t>Town of Oyster Bay</t>
  </si>
  <si>
    <t>Town of North Hempstead</t>
  </si>
  <si>
    <t xml:space="preserve">City of Long Beach </t>
  </si>
  <si>
    <t>Town of Hempstead</t>
  </si>
  <si>
    <t>City of Glen Cove</t>
  </si>
  <si>
    <t>2000</t>
  </si>
  <si>
    <t>1990</t>
  </si>
  <si>
    <t>1980</t>
  </si>
  <si>
    <t>1970</t>
  </si>
  <si>
    <t>1960</t>
  </si>
  <si>
    <t>Miles</t>
  </si>
  <si>
    <t>Municipality</t>
  </si>
  <si>
    <t>Square</t>
  </si>
  <si>
    <t>Census</t>
  </si>
  <si>
    <t>Area In</t>
  </si>
  <si>
    <t>U.S.</t>
  </si>
  <si>
    <t>Population Density Per Square Mile</t>
  </si>
  <si>
    <t>Population</t>
  </si>
  <si>
    <t>NASSAU AND SUFFOLK COUNTIES, NEW YORK</t>
  </si>
  <si>
    <t>POPULATION AND POPULATION DENSITY</t>
  </si>
  <si>
    <t>Estimate</t>
  </si>
  <si>
    <t>Western Suffolk County</t>
  </si>
  <si>
    <t>Source:  U.S. Census Bureau. These are year-round populations. The U.S. Census figures are as of April 1 of each year; Estimates are as of July 1.</t>
  </si>
  <si>
    <t>K:\PLambert\Census and Demographics\Population and Density\Population and Density by Town.xls</t>
  </si>
  <si>
    <t>Table prepared by Suffolk County Planning, Peter Lambert, 3/16/2016</t>
  </si>
  <si>
    <t>Other Counties:</t>
  </si>
  <si>
    <t>1960 -</t>
  </si>
  <si>
    <t>% Change in Population</t>
  </si>
  <si>
    <t>1970 -</t>
  </si>
  <si>
    <t>1980 -</t>
  </si>
  <si>
    <t>1990 -</t>
  </si>
  <si>
    <t>2000 -</t>
  </si>
  <si>
    <t>1950 -</t>
  </si>
  <si>
    <t>2010 -</t>
  </si>
  <si>
    <t>POPULATION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</si>
</sst>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7" x14ac:knownFonts="1">
    <font>
      <sz val="10"/>
      <color theme="1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3" fontId="1" fillId="0" borderId="0" xfId="0" applyNumberFormat="1" applyFont="1"/>
    <xf numFmtId="3" fontId="2" fillId="0" borderId="0" xfId="0" applyNumberFormat="1" applyFont="1"/>
    <xf numFmtId="164" fontId="1" fillId="0" borderId="0" xfId="0" applyNumberFormat="1" applyFont="1"/>
    <xf numFmtId="0" fontId="2" fillId="0" borderId="0" xfId="0" applyFont="1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/>
    </xf>
    <xf numFmtId="166" fontId="1" fillId="0" borderId="0" xfId="0" applyNumberFormat="1" applyFont="1"/>
    <xf numFmtId="10" fontId="1" fillId="0" borderId="0" xfId="0" applyNumberFormat="1" applyFont="1"/>
    <xf numFmtId="165" fontId="1" fillId="0" borderId="0" xfId="0" applyNumberFormat="1" applyFont="1"/>
    <xf numFmtId="166" fontId="2" fillId="0" borderId="0" xfId="0" applyNumberFormat="1" applyFont="1"/>
    <xf numFmtId="164" fontId="2" fillId="0" borderId="0" xfId="0" applyNumberFormat="1" applyFont="1"/>
    <xf numFmtId="10" fontId="2" fillId="0" borderId="0" xfId="0" applyNumberFormat="1" applyFont="1"/>
    <xf numFmtId="0" fontId="5" fillId="0" borderId="0" xfId="0" quotePrefix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8"/>
  <sheetViews>
    <sheetView tabSelected="1" workbookViewId="0"/>
  </sheetViews>
  <sheetFormatPr defaultRowHeight="15.75" x14ac:dyDescent="0.25"/>
  <cols>
    <col min="1" max="1" width="25" style="5" customWidth="1"/>
    <col min="2" max="2" width="8.28515625" style="5" customWidth="1"/>
    <col min="3" max="9" width="10" style="5" customWidth="1"/>
    <col min="10" max="10" width="5.140625" style="5" customWidth="1"/>
    <col min="11" max="11" width="7.7109375" style="5" customWidth="1"/>
    <col min="12" max="12" width="5.140625" style="3" customWidth="1"/>
    <col min="13" max="13" width="6" style="5" customWidth="1"/>
    <col min="14" max="20" width="7" style="5" customWidth="1"/>
    <col min="21" max="16384" width="9.140625" style="5"/>
  </cols>
  <sheetData>
    <row r="1" spans="1:20" x14ac:dyDescent="0.25">
      <c r="A1" s="4" t="s">
        <v>52</v>
      </c>
    </row>
    <row r="2" spans="1:20" x14ac:dyDescent="0.25">
      <c r="A2" s="4" t="s">
        <v>51</v>
      </c>
    </row>
    <row r="3" spans="1:20" x14ac:dyDescent="0.25">
      <c r="A3" s="4"/>
      <c r="E3" s="17" t="s">
        <v>50</v>
      </c>
      <c r="F3" s="17"/>
      <c r="O3" s="6"/>
      <c r="P3" s="16" t="s">
        <v>49</v>
      </c>
      <c r="Q3" s="16"/>
    </row>
    <row r="4" spans="1:20" x14ac:dyDescent="0.25">
      <c r="R4" s="7"/>
    </row>
    <row r="5" spans="1:20" x14ac:dyDescent="0.25">
      <c r="B5" s="8" t="s">
        <v>48</v>
      </c>
      <c r="C5" s="8" t="s">
        <v>48</v>
      </c>
      <c r="D5" s="8" t="s">
        <v>48</v>
      </c>
      <c r="E5" s="8" t="s">
        <v>48</v>
      </c>
      <c r="F5" s="8" t="s">
        <v>48</v>
      </c>
      <c r="G5" s="8" t="s">
        <v>48</v>
      </c>
      <c r="H5" s="8" t="s">
        <v>48</v>
      </c>
      <c r="I5" s="8" t="s">
        <v>46</v>
      </c>
      <c r="K5" s="8" t="s">
        <v>47</v>
      </c>
    </row>
    <row r="6" spans="1:20" x14ac:dyDescent="0.25">
      <c r="B6" s="8" t="s">
        <v>46</v>
      </c>
      <c r="C6" s="8" t="s">
        <v>46</v>
      </c>
      <c r="D6" s="8" t="s">
        <v>46</v>
      </c>
      <c r="E6" s="8" t="s">
        <v>46</v>
      </c>
      <c r="F6" s="8" t="s">
        <v>46</v>
      </c>
      <c r="G6" s="8" t="s">
        <v>46</v>
      </c>
      <c r="H6" s="8" t="s">
        <v>46</v>
      </c>
      <c r="I6" s="8" t="s">
        <v>53</v>
      </c>
      <c r="K6" s="8" t="s">
        <v>45</v>
      </c>
    </row>
    <row r="7" spans="1:20" x14ac:dyDescent="0.25">
      <c r="A7" s="5" t="s">
        <v>44</v>
      </c>
      <c r="B7" s="8">
        <v>1950</v>
      </c>
      <c r="C7" s="8" t="s">
        <v>42</v>
      </c>
      <c r="D7" s="8" t="s">
        <v>41</v>
      </c>
      <c r="E7" s="8" t="s">
        <v>40</v>
      </c>
      <c r="F7" s="8" t="s">
        <v>39</v>
      </c>
      <c r="G7" s="8" t="s">
        <v>38</v>
      </c>
      <c r="H7" s="8">
        <v>2010</v>
      </c>
      <c r="I7" s="8">
        <v>2014</v>
      </c>
      <c r="K7" s="8" t="s">
        <v>43</v>
      </c>
      <c r="M7" s="8">
        <v>1950</v>
      </c>
      <c r="N7" s="8" t="s">
        <v>42</v>
      </c>
      <c r="O7" s="8" t="s">
        <v>41</v>
      </c>
      <c r="P7" s="8" t="s">
        <v>40</v>
      </c>
      <c r="Q7" s="8" t="s">
        <v>39</v>
      </c>
      <c r="R7" s="8" t="s">
        <v>38</v>
      </c>
      <c r="S7" s="8">
        <v>2010</v>
      </c>
      <c r="T7" s="8">
        <v>2014</v>
      </c>
    </row>
    <row r="9" spans="1:20" x14ac:dyDescent="0.25">
      <c r="A9" s="5" t="s">
        <v>37</v>
      </c>
      <c r="B9" s="1">
        <v>15130</v>
      </c>
      <c r="C9" s="1">
        <v>23817</v>
      </c>
      <c r="D9" s="1">
        <v>25770</v>
      </c>
      <c r="E9" s="1">
        <v>24618</v>
      </c>
      <c r="F9" s="1">
        <v>24149</v>
      </c>
      <c r="G9" s="1">
        <v>26622</v>
      </c>
      <c r="H9" s="1">
        <v>26964</v>
      </c>
      <c r="I9" s="1">
        <v>27314</v>
      </c>
      <c r="K9" s="9">
        <v>6.6550000000000002</v>
      </c>
      <c r="M9" s="1">
        <f t="shared" ref="M9:T13" si="0">B9/$K9</f>
        <v>2273.4785875281741</v>
      </c>
      <c r="N9" s="1">
        <f t="shared" si="0"/>
        <v>3578.8129226145752</v>
      </c>
      <c r="O9" s="1">
        <f t="shared" si="0"/>
        <v>3872.2764838467315</v>
      </c>
      <c r="P9" s="1">
        <f t="shared" si="0"/>
        <v>3699.1735537190079</v>
      </c>
      <c r="Q9" s="1">
        <f t="shared" si="0"/>
        <v>3628.7002253944402</v>
      </c>
      <c r="R9" s="1">
        <f t="shared" si="0"/>
        <v>4000.3005259203605</v>
      </c>
      <c r="S9" s="1">
        <f t="shared" si="0"/>
        <v>4051.6904583020282</v>
      </c>
      <c r="T9" s="1">
        <f t="shared" si="0"/>
        <v>4104.2824943651385</v>
      </c>
    </row>
    <row r="10" spans="1:20" x14ac:dyDescent="0.25">
      <c r="A10" s="5" t="s">
        <v>36</v>
      </c>
      <c r="B10" s="1">
        <v>432506</v>
      </c>
      <c r="C10" s="1">
        <v>740738</v>
      </c>
      <c r="D10" s="1">
        <v>801592</v>
      </c>
      <c r="E10" s="1">
        <v>738517</v>
      </c>
      <c r="F10" s="1">
        <v>725639</v>
      </c>
      <c r="G10" s="1">
        <v>755924</v>
      </c>
      <c r="H10" s="1">
        <v>759757</v>
      </c>
      <c r="I10" s="1">
        <v>770116</v>
      </c>
      <c r="K10" s="9">
        <v>118.587</v>
      </c>
      <c r="M10" s="1">
        <f t="shared" si="0"/>
        <v>3647.1619992073329</v>
      </c>
      <c r="N10" s="1">
        <f t="shared" si="0"/>
        <v>6246.3676456947214</v>
      </c>
      <c r="O10" s="1">
        <f t="shared" si="0"/>
        <v>6759.5267609434422</v>
      </c>
      <c r="P10" s="1">
        <f t="shared" si="0"/>
        <v>6227.6387799674503</v>
      </c>
      <c r="Q10" s="1">
        <f t="shared" si="0"/>
        <v>6119.0434027338579</v>
      </c>
      <c r="R10" s="1">
        <f t="shared" si="0"/>
        <v>6374.4255272500359</v>
      </c>
      <c r="S10" s="1">
        <f t="shared" si="0"/>
        <v>6406.7477885434319</v>
      </c>
      <c r="T10" s="1">
        <f t="shared" si="0"/>
        <v>6494.101377048074</v>
      </c>
    </row>
    <row r="11" spans="1:20" x14ac:dyDescent="0.25">
      <c r="A11" s="5" t="s">
        <v>35</v>
      </c>
      <c r="B11" s="1">
        <v>15586</v>
      </c>
      <c r="C11" s="1">
        <v>26473</v>
      </c>
      <c r="D11" s="1">
        <v>33127</v>
      </c>
      <c r="E11" s="1">
        <v>34073</v>
      </c>
      <c r="F11" s="1">
        <v>33510</v>
      </c>
      <c r="G11" s="1">
        <v>35462</v>
      </c>
      <c r="H11" s="1">
        <v>33275</v>
      </c>
      <c r="I11" s="1">
        <v>33664</v>
      </c>
      <c r="K11" s="9">
        <v>2.2149999999999999</v>
      </c>
      <c r="M11" s="1">
        <f t="shared" si="0"/>
        <v>7036.5688487584657</v>
      </c>
      <c r="N11" s="1">
        <f t="shared" si="0"/>
        <v>11951.693002257338</v>
      </c>
      <c r="O11" s="1">
        <f t="shared" si="0"/>
        <v>14955.756207674944</v>
      </c>
      <c r="P11" s="1">
        <f t="shared" si="0"/>
        <v>15382.844243792326</v>
      </c>
      <c r="Q11" s="1">
        <f t="shared" si="0"/>
        <v>15128.668171557563</v>
      </c>
      <c r="R11" s="1">
        <f t="shared" si="0"/>
        <v>16009.932279909708</v>
      </c>
      <c r="S11" s="1">
        <f t="shared" si="0"/>
        <v>15022.573363431153</v>
      </c>
      <c r="T11" s="1">
        <f t="shared" si="0"/>
        <v>15198.194130925509</v>
      </c>
    </row>
    <row r="12" spans="1:20" x14ac:dyDescent="0.25">
      <c r="A12" s="5" t="s">
        <v>34</v>
      </c>
      <c r="B12" s="1">
        <v>142613</v>
      </c>
      <c r="C12" s="1">
        <v>219088</v>
      </c>
      <c r="D12" s="1">
        <v>235007</v>
      </c>
      <c r="E12" s="1">
        <v>218624</v>
      </c>
      <c r="F12" s="1">
        <v>211393</v>
      </c>
      <c r="G12" s="1">
        <v>222611</v>
      </c>
      <c r="H12" s="1">
        <v>226322</v>
      </c>
      <c r="I12" s="1">
        <v>229637</v>
      </c>
      <c r="K12" s="9">
        <v>53.512</v>
      </c>
      <c r="M12" s="1">
        <f t="shared" si="0"/>
        <v>2665.065779638212</v>
      </c>
      <c r="N12" s="1">
        <f t="shared" si="0"/>
        <v>4094.1844819853491</v>
      </c>
      <c r="O12" s="1">
        <f t="shared" si="0"/>
        <v>4391.6691583196289</v>
      </c>
      <c r="P12" s="1">
        <f t="shared" si="0"/>
        <v>4085.5135296755866</v>
      </c>
      <c r="Q12" s="1">
        <f t="shared" si="0"/>
        <v>3950.384960382718</v>
      </c>
      <c r="R12" s="1">
        <f t="shared" si="0"/>
        <v>4160.0201823889965</v>
      </c>
      <c r="S12" s="1">
        <f t="shared" si="0"/>
        <v>4229.3691134698756</v>
      </c>
      <c r="T12" s="1">
        <f t="shared" si="0"/>
        <v>4291.3178352519062</v>
      </c>
    </row>
    <row r="13" spans="1:20" x14ac:dyDescent="0.25">
      <c r="A13" s="5" t="s">
        <v>33</v>
      </c>
      <c r="B13" s="1">
        <v>66930</v>
      </c>
      <c r="C13" s="1">
        <v>290055</v>
      </c>
      <c r="D13" s="1">
        <v>333342</v>
      </c>
      <c r="E13" s="1">
        <v>305750</v>
      </c>
      <c r="F13" s="1">
        <v>292657</v>
      </c>
      <c r="G13" s="1">
        <v>293925</v>
      </c>
      <c r="H13" s="1">
        <v>293214</v>
      </c>
      <c r="I13" s="1">
        <v>297896</v>
      </c>
      <c r="K13" s="9">
        <v>103.747</v>
      </c>
      <c r="M13" s="1">
        <f t="shared" si="0"/>
        <v>645.12708801218344</v>
      </c>
      <c r="N13" s="1">
        <f t="shared" si="0"/>
        <v>2795.7916855427143</v>
      </c>
      <c r="O13" s="1">
        <f t="shared" si="0"/>
        <v>3213.0278465883353</v>
      </c>
      <c r="P13" s="1">
        <f t="shared" si="0"/>
        <v>2947.0731683807726</v>
      </c>
      <c r="Q13" s="1">
        <f t="shared" si="0"/>
        <v>2820.8719288268576</v>
      </c>
      <c r="R13" s="1">
        <f t="shared" si="0"/>
        <v>2833.0939689822358</v>
      </c>
      <c r="S13" s="1">
        <f t="shared" si="0"/>
        <v>2826.2407587689281</v>
      </c>
      <c r="T13" s="1">
        <f t="shared" si="0"/>
        <v>2871.3697745476979</v>
      </c>
    </row>
    <row r="14" spans="1:20" x14ac:dyDescent="0.25">
      <c r="B14" s="1"/>
      <c r="C14" s="1"/>
      <c r="D14" s="1"/>
      <c r="E14" s="1"/>
      <c r="F14" s="1"/>
      <c r="G14" s="1"/>
      <c r="H14" s="1"/>
      <c r="I14" s="1"/>
      <c r="K14" s="9"/>
      <c r="M14" s="1"/>
      <c r="N14" s="1"/>
      <c r="O14" s="1"/>
      <c r="P14" s="1"/>
      <c r="Q14" s="1"/>
      <c r="R14" s="1"/>
      <c r="S14" s="1"/>
      <c r="T14" s="1"/>
    </row>
    <row r="15" spans="1:20" s="4" customFormat="1" x14ac:dyDescent="0.25">
      <c r="A15" s="4" t="s">
        <v>32</v>
      </c>
      <c r="B15" s="2">
        <f t="shared" ref="B15" si="1">SUM(B9:B13)</f>
        <v>672765</v>
      </c>
      <c r="C15" s="2">
        <f t="shared" ref="C15:H15" si="2">SUM(C9:C13)</f>
        <v>1300171</v>
      </c>
      <c r="D15" s="2">
        <f t="shared" si="2"/>
        <v>1428838</v>
      </c>
      <c r="E15" s="2">
        <f t="shared" si="2"/>
        <v>1321582</v>
      </c>
      <c r="F15" s="2">
        <f t="shared" si="2"/>
        <v>1287348</v>
      </c>
      <c r="G15" s="2">
        <f t="shared" si="2"/>
        <v>1334544</v>
      </c>
      <c r="H15" s="2">
        <f t="shared" si="2"/>
        <v>1339532</v>
      </c>
      <c r="I15" s="2">
        <f>SUM(I9:I13)</f>
        <v>1358627</v>
      </c>
      <c r="K15" s="12">
        <f>SUM(K9:K13)</f>
        <v>284.71600000000001</v>
      </c>
      <c r="L15" s="13"/>
      <c r="M15" s="2">
        <f t="shared" ref="M15:T15" si="3">B15/$K15</f>
        <v>2362.933589963332</v>
      </c>
      <c r="N15" s="2">
        <f t="shared" si="3"/>
        <v>4566.5540398151143</v>
      </c>
      <c r="O15" s="2">
        <f t="shared" si="3"/>
        <v>5018.4675255342163</v>
      </c>
      <c r="P15" s="2">
        <f t="shared" si="3"/>
        <v>4641.7552929937201</v>
      </c>
      <c r="Q15" s="2">
        <f t="shared" si="3"/>
        <v>4521.5161775242696</v>
      </c>
      <c r="R15" s="2">
        <f t="shared" si="3"/>
        <v>4687.2813610755984</v>
      </c>
      <c r="S15" s="2">
        <f t="shared" si="3"/>
        <v>4704.8005732027705</v>
      </c>
      <c r="T15" s="2">
        <f t="shared" si="3"/>
        <v>4771.8674047120639</v>
      </c>
    </row>
    <row r="16" spans="1:20" x14ac:dyDescent="0.25">
      <c r="B16" s="1"/>
      <c r="C16" s="1"/>
      <c r="D16" s="1"/>
      <c r="E16" s="1"/>
      <c r="F16" s="1"/>
      <c r="G16" s="1"/>
      <c r="H16" s="3"/>
      <c r="I16" s="3"/>
      <c r="K16" s="9"/>
      <c r="M16" s="1"/>
      <c r="N16" s="1"/>
      <c r="O16" s="1"/>
      <c r="P16" s="1"/>
      <c r="Q16" s="1"/>
      <c r="R16" s="1"/>
      <c r="S16" s="1"/>
      <c r="T16" s="1"/>
    </row>
    <row r="17" spans="1:20" x14ac:dyDescent="0.25">
      <c r="B17" s="1"/>
      <c r="C17" s="1"/>
      <c r="D17" s="1"/>
      <c r="E17" s="1"/>
      <c r="F17" s="1"/>
      <c r="G17" s="1"/>
      <c r="H17" s="1"/>
      <c r="I17" s="1"/>
      <c r="K17" s="9"/>
      <c r="M17" s="1"/>
      <c r="N17" s="1"/>
      <c r="O17" s="1"/>
      <c r="P17" s="1"/>
      <c r="Q17" s="1"/>
      <c r="R17" s="1"/>
      <c r="S17" s="1"/>
      <c r="T17" s="1"/>
    </row>
    <row r="18" spans="1:20" x14ac:dyDescent="0.25">
      <c r="A18" s="5" t="s">
        <v>31</v>
      </c>
      <c r="B18" s="1">
        <v>45556</v>
      </c>
      <c r="C18" s="1">
        <v>142309</v>
      </c>
      <c r="D18" s="1">
        <v>204256</v>
      </c>
      <c r="E18" s="1">
        <v>203483</v>
      </c>
      <c r="F18" s="1">
        <v>202889</v>
      </c>
      <c r="G18" s="1">
        <v>211792</v>
      </c>
      <c r="H18" s="1">
        <v>213603</v>
      </c>
      <c r="I18" s="1">
        <v>214191</v>
      </c>
      <c r="K18" s="9">
        <v>52.319000000000003</v>
      </c>
      <c r="L18" s="10"/>
      <c r="M18" s="1">
        <f t="shared" ref="M18:N27" si="4">B18/$K18</f>
        <v>870.73529692845807</v>
      </c>
      <c r="N18" s="1">
        <f t="shared" si="4"/>
        <v>2720.0252298400196</v>
      </c>
      <c r="O18" s="1">
        <f t="shared" ref="O18:O27" si="5">D18/$K18</f>
        <v>3904.0501538637968</v>
      </c>
      <c r="P18" s="1">
        <f t="shared" ref="P18:P27" si="6">E18/$K18</f>
        <v>3889.2754066400348</v>
      </c>
      <c r="Q18" s="1">
        <f t="shared" ref="Q18:Q27" si="7">F18/$K18</f>
        <v>3877.92197863109</v>
      </c>
      <c r="R18" s="1">
        <f t="shared" ref="R18:R27" si="8">G18/$K18</f>
        <v>4048.0896041591009</v>
      </c>
      <c r="S18" s="1">
        <f t="shared" ref="S18:T27" si="9">H18/$K18</f>
        <v>4082.7041801257669</v>
      </c>
      <c r="T18" s="1">
        <f t="shared" si="9"/>
        <v>4093.9429270437122</v>
      </c>
    </row>
    <row r="19" spans="1:20" x14ac:dyDescent="0.25">
      <c r="A19" s="5" t="s">
        <v>30</v>
      </c>
      <c r="B19" s="1">
        <v>44522</v>
      </c>
      <c r="C19" s="1">
        <v>109900</v>
      </c>
      <c r="D19" s="1">
        <v>245260</v>
      </c>
      <c r="E19" s="1">
        <v>365015</v>
      </c>
      <c r="F19" s="1">
        <v>407915</v>
      </c>
      <c r="G19" s="1">
        <v>448519</v>
      </c>
      <c r="H19" s="1">
        <v>486364</v>
      </c>
      <c r="I19" s="1">
        <f>489403+326</f>
        <v>489729</v>
      </c>
      <c r="K19" s="9">
        <f>259.439+0.113</f>
        <v>259.55200000000002</v>
      </c>
      <c r="L19" s="10"/>
      <c r="M19" s="1">
        <f t="shared" si="4"/>
        <v>171.53402786339538</v>
      </c>
      <c r="N19" s="1">
        <f t="shared" si="4"/>
        <v>423.42189619035872</v>
      </c>
      <c r="O19" s="1">
        <f t="shared" si="5"/>
        <v>944.9358895327332</v>
      </c>
      <c r="P19" s="1">
        <f t="shared" si="6"/>
        <v>1406.3270558500801</v>
      </c>
      <c r="Q19" s="1">
        <f t="shared" si="7"/>
        <v>1571.6118542719762</v>
      </c>
      <c r="R19" s="1">
        <f t="shared" si="8"/>
        <v>1728.0506411046724</v>
      </c>
      <c r="S19" s="1">
        <f t="shared" si="9"/>
        <v>1873.8595734188139</v>
      </c>
      <c r="T19" s="1">
        <f t="shared" si="9"/>
        <v>1886.8242201947971</v>
      </c>
    </row>
    <row r="20" spans="1:20" x14ac:dyDescent="0.25">
      <c r="A20" s="5" t="s">
        <v>29</v>
      </c>
      <c r="B20" s="1">
        <v>6325</v>
      </c>
      <c r="C20" s="1">
        <v>8827</v>
      </c>
      <c r="D20" s="1">
        <v>10980</v>
      </c>
      <c r="E20" s="1">
        <v>14029</v>
      </c>
      <c r="F20" s="1">
        <v>16132</v>
      </c>
      <c r="G20" s="1">
        <v>19719</v>
      </c>
      <c r="H20" s="1">
        <v>21457</v>
      </c>
      <c r="I20" s="1">
        <v>21927</v>
      </c>
      <c r="K20" s="9">
        <v>74.328000000000003</v>
      </c>
      <c r="L20" s="10"/>
      <c r="M20" s="1">
        <f t="shared" si="4"/>
        <v>85.095791626305029</v>
      </c>
      <c r="N20" s="1">
        <f t="shared" si="4"/>
        <v>118.75739963405445</v>
      </c>
      <c r="O20" s="1">
        <f t="shared" si="5"/>
        <v>147.72360348724573</v>
      </c>
      <c r="P20" s="1">
        <f t="shared" si="6"/>
        <v>188.74448390915938</v>
      </c>
      <c r="Q20" s="1">
        <f t="shared" si="7"/>
        <v>217.03799375739962</v>
      </c>
      <c r="R20" s="1">
        <f t="shared" si="8"/>
        <v>265.29706167258638</v>
      </c>
      <c r="S20" s="1">
        <f t="shared" si="9"/>
        <v>288.67990528468408</v>
      </c>
      <c r="T20" s="1">
        <f t="shared" si="9"/>
        <v>295.00322893122376</v>
      </c>
    </row>
    <row r="21" spans="1:20" x14ac:dyDescent="0.25">
      <c r="A21" s="5" t="s">
        <v>28</v>
      </c>
      <c r="B21" s="1">
        <v>47506</v>
      </c>
      <c r="C21" s="1">
        <v>126221</v>
      </c>
      <c r="D21" s="1">
        <v>199486</v>
      </c>
      <c r="E21" s="1">
        <v>201512</v>
      </c>
      <c r="F21" s="1">
        <v>191474</v>
      </c>
      <c r="G21" s="1">
        <v>195289</v>
      </c>
      <c r="H21" s="1">
        <v>203264</v>
      </c>
      <c r="I21" s="1">
        <v>204673</v>
      </c>
      <c r="K21" s="9">
        <v>94.123000000000005</v>
      </c>
      <c r="L21" s="10"/>
      <c r="M21" s="1">
        <f t="shared" si="4"/>
        <v>504.72254390531538</v>
      </c>
      <c r="N21" s="1">
        <f t="shared" si="4"/>
        <v>1341.021854382032</v>
      </c>
      <c r="O21" s="1">
        <f t="shared" si="5"/>
        <v>2119.4182080894147</v>
      </c>
      <c r="P21" s="1">
        <f t="shared" si="6"/>
        <v>2140.9432338535744</v>
      </c>
      <c r="Q21" s="1">
        <f t="shared" si="7"/>
        <v>2034.2955494406256</v>
      </c>
      <c r="R21" s="1">
        <f t="shared" si="8"/>
        <v>2074.8276191791592</v>
      </c>
      <c r="S21" s="1">
        <f t="shared" si="9"/>
        <v>2159.5571751856614</v>
      </c>
      <c r="T21" s="1">
        <f t="shared" si="9"/>
        <v>2174.5269487797882</v>
      </c>
    </row>
    <row r="22" spans="1:20" x14ac:dyDescent="0.25">
      <c r="A22" s="5" t="s">
        <v>27</v>
      </c>
      <c r="B22" s="1">
        <v>71465</v>
      </c>
      <c r="C22" s="1">
        <v>172959</v>
      </c>
      <c r="D22" s="1">
        <v>278880</v>
      </c>
      <c r="E22" s="1">
        <v>298897</v>
      </c>
      <c r="F22" s="1">
        <v>299587</v>
      </c>
      <c r="G22" s="1">
        <v>322612</v>
      </c>
      <c r="H22" s="1">
        <v>335543</v>
      </c>
      <c r="I22" s="1">
        <v>336793</v>
      </c>
      <c r="K22" s="9">
        <v>104.114</v>
      </c>
      <c r="L22" s="10"/>
      <c r="M22" s="1">
        <f t="shared" si="4"/>
        <v>686.41104942659001</v>
      </c>
      <c r="N22" s="1">
        <f t="shared" si="4"/>
        <v>1661.2463261424975</v>
      </c>
      <c r="O22" s="1">
        <f t="shared" si="5"/>
        <v>2678.602301323549</v>
      </c>
      <c r="P22" s="1">
        <f t="shared" si="6"/>
        <v>2870.8627081852583</v>
      </c>
      <c r="Q22" s="1">
        <f t="shared" si="7"/>
        <v>2877.4900589738172</v>
      </c>
      <c r="R22" s="1">
        <f t="shared" si="8"/>
        <v>3098.6418733311561</v>
      </c>
      <c r="S22" s="1">
        <f t="shared" si="9"/>
        <v>3222.8422690512321</v>
      </c>
      <c r="T22" s="1">
        <f t="shared" si="9"/>
        <v>3234.8483393203601</v>
      </c>
    </row>
    <row r="23" spans="1:20" x14ac:dyDescent="0.25">
      <c r="A23" s="5" t="s">
        <v>26</v>
      </c>
      <c r="B23" s="1">
        <v>9973</v>
      </c>
      <c r="C23" s="1">
        <v>14519</v>
      </c>
      <c r="D23" s="1">
        <v>18909</v>
      </c>
      <c r="E23" s="1">
        <v>20243</v>
      </c>
      <c r="F23" s="1">
        <v>23011</v>
      </c>
      <c r="G23" s="1">
        <v>27680</v>
      </c>
      <c r="H23" s="1">
        <v>33506</v>
      </c>
      <c r="I23" s="1">
        <v>33777</v>
      </c>
      <c r="K23" s="9">
        <v>67.426000000000002</v>
      </c>
      <c r="L23" s="10"/>
      <c r="M23" s="1">
        <f t="shared" si="4"/>
        <v>147.9103016640465</v>
      </c>
      <c r="N23" s="1">
        <f t="shared" si="4"/>
        <v>215.33236436982764</v>
      </c>
      <c r="O23" s="1">
        <f t="shared" si="5"/>
        <v>280.44077952125292</v>
      </c>
      <c r="P23" s="1">
        <f t="shared" si="6"/>
        <v>300.22543232580904</v>
      </c>
      <c r="Q23" s="1">
        <f t="shared" si="7"/>
        <v>341.27784534155961</v>
      </c>
      <c r="R23" s="1">
        <f t="shared" si="8"/>
        <v>410.52413015750602</v>
      </c>
      <c r="S23" s="1">
        <f t="shared" si="9"/>
        <v>496.92996766825854</v>
      </c>
      <c r="T23" s="1">
        <f t="shared" si="9"/>
        <v>500.94918874024853</v>
      </c>
    </row>
    <row r="24" spans="1:20" x14ac:dyDescent="0.25">
      <c r="A24" s="5" t="s">
        <v>25</v>
      </c>
      <c r="B24" s="1">
        <v>1144</v>
      </c>
      <c r="C24" s="1">
        <v>1312</v>
      </c>
      <c r="D24" s="1">
        <v>1644</v>
      </c>
      <c r="E24" s="1">
        <v>2071</v>
      </c>
      <c r="F24" s="1">
        <v>2263</v>
      </c>
      <c r="G24" s="1">
        <v>2228</v>
      </c>
      <c r="H24" s="1">
        <v>2392</v>
      </c>
      <c r="I24" s="1">
        <v>2414</v>
      </c>
      <c r="K24" s="9">
        <v>12.164999999999999</v>
      </c>
      <c r="L24" s="10"/>
      <c r="M24" s="1">
        <f t="shared" si="4"/>
        <v>94.040279490341149</v>
      </c>
      <c r="N24" s="1">
        <f t="shared" si="4"/>
        <v>107.85039046444719</v>
      </c>
      <c r="O24" s="1">
        <f t="shared" si="5"/>
        <v>135.14180024660914</v>
      </c>
      <c r="P24" s="1">
        <f t="shared" si="6"/>
        <v>170.24249897246199</v>
      </c>
      <c r="Q24" s="1">
        <f t="shared" si="7"/>
        <v>186.0254829428689</v>
      </c>
      <c r="R24" s="1">
        <f t="shared" si="8"/>
        <v>183.14837648993014</v>
      </c>
      <c r="S24" s="1">
        <f t="shared" si="9"/>
        <v>196.62967529798604</v>
      </c>
      <c r="T24" s="1">
        <f t="shared" si="9"/>
        <v>198.43814221126183</v>
      </c>
    </row>
    <row r="25" spans="1:20" x14ac:dyDescent="0.25">
      <c r="A25" s="5" t="s">
        <v>24</v>
      </c>
      <c r="B25" s="1">
        <v>20993</v>
      </c>
      <c r="C25" s="1">
        <v>50347</v>
      </c>
      <c r="D25" s="1">
        <v>114657</v>
      </c>
      <c r="E25" s="1">
        <v>116663</v>
      </c>
      <c r="F25" s="1">
        <v>113406</v>
      </c>
      <c r="G25" s="1">
        <v>115715</v>
      </c>
      <c r="H25" s="1">
        <v>117801</v>
      </c>
      <c r="I25" s="1">
        <v>118446</v>
      </c>
      <c r="K25" s="9">
        <v>53.698</v>
      </c>
      <c r="L25" s="10"/>
      <c r="M25" s="1">
        <f t="shared" si="4"/>
        <v>390.94565905620323</v>
      </c>
      <c r="N25" s="1">
        <f t="shared" si="4"/>
        <v>937.59544117099335</v>
      </c>
      <c r="O25" s="1">
        <f t="shared" si="5"/>
        <v>2135.2191887966032</v>
      </c>
      <c r="P25" s="1">
        <f t="shared" si="6"/>
        <v>2172.5762598234569</v>
      </c>
      <c r="Q25" s="1">
        <f t="shared" si="7"/>
        <v>2111.9222317404747</v>
      </c>
      <c r="R25" s="1">
        <f t="shared" si="8"/>
        <v>2154.9219710231291</v>
      </c>
      <c r="S25" s="1">
        <f t="shared" si="9"/>
        <v>2193.768855450855</v>
      </c>
      <c r="T25" s="1">
        <f t="shared" si="9"/>
        <v>2205.7804759953815</v>
      </c>
    </row>
    <row r="26" spans="1:20" x14ac:dyDescent="0.25">
      <c r="A26" s="5" t="s">
        <v>23</v>
      </c>
      <c r="B26" s="1">
        <v>17013</v>
      </c>
      <c r="C26" s="1">
        <v>27095</v>
      </c>
      <c r="D26" s="1">
        <v>36154</v>
      </c>
      <c r="E26" s="1">
        <v>43146</v>
      </c>
      <c r="F26" s="1">
        <v>45351</v>
      </c>
      <c r="G26" s="1">
        <v>55216</v>
      </c>
      <c r="H26" s="1">
        <v>57452</v>
      </c>
      <c r="I26" s="1">
        <f>58093+677</f>
        <v>58770</v>
      </c>
      <c r="K26" s="9">
        <f>139.195+1.349</f>
        <v>140.54399999999998</v>
      </c>
      <c r="L26" s="10"/>
      <c r="M26" s="1">
        <f t="shared" si="4"/>
        <v>121.05105874316942</v>
      </c>
      <c r="N26" s="1">
        <f t="shared" si="4"/>
        <v>192.78660063752278</v>
      </c>
      <c r="O26" s="1">
        <f t="shared" si="5"/>
        <v>257.24328324225866</v>
      </c>
      <c r="P26" s="1">
        <f t="shared" si="6"/>
        <v>306.99282786885249</v>
      </c>
      <c r="Q26" s="1">
        <f t="shared" si="7"/>
        <v>322.6818647540984</v>
      </c>
      <c r="R26" s="1">
        <f t="shared" si="8"/>
        <v>392.87340619307838</v>
      </c>
      <c r="S26" s="1">
        <f t="shared" si="9"/>
        <v>408.78301457194902</v>
      </c>
      <c r="T26" s="1">
        <f t="shared" si="9"/>
        <v>418.16086065573774</v>
      </c>
    </row>
    <row r="27" spans="1:20" x14ac:dyDescent="0.25">
      <c r="A27" s="5" t="s">
        <v>22</v>
      </c>
      <c r="B27" s="1">
        <v>11632</v>
      </c>
      <c r="C27" s="1">
        <v>13295</v>
      </c>
      <c r="D27" s="1">
        <v>16804</v>
      </c>
      <c r="E27" s="1">
        <v>19172</v>
      </c>
      <c r="F27" s="1">
        <v>19836</v>
      </c>
      <c r="G27" s="1">
        <v>20599</v>
      </c>
      <c r="H27" s="1">
        <v>21968</v>
      </c>
      <c r="I27" s="1">
        <v>22248</v>
      </c>
      <c r="K27" s="9">
        <v>53.783000000000001</v>
      </c>
      <c r="L27" s="10"/>
      <c r="M27" s="1">
        <f t="shared" si="4"/>
        <v>216.27651860253241</v>
      </c>
      <c r="N27" s="1">
        <f t="shared" si="4"/>
        <v>247.19706970604093</v>
      </c>
      <c r="O27" s="1">
        <f t="shared" si="5"/>
        <v>312.44073406094861</v>
      </c>
      <c r="P27" s="1">
        <f t="shared" si="6"/>
        <v>356.46951638993733</v>
      </c>
      <c r="Q27" s="1">
        <f t="shared" si="7"/>
        <v>368.81542494840375</v>
      </c>
      <c r="R27" s="1">
        <f t="shared" si="8"/>
        <v>383.00206384917163</v>
      </c>
      <c r="S27" s="1">
        <f t="shared" si="9"/>
        <v>408.45620363311826</v>
      </c>
      <c r="T27" s="1">
        <f t="shared" si="9"/>
        <v>413.66230965174867</v>
      </c>
    </row>
    <row r="28" spans="1:20" x14ac:dyDescent="0.25">
      <c r="B28" s="1"/>
      <c r="C28" s="1"/>
      <c r="D28" s="1"/>
      <c r="E28" s="1"/>
      <c r="F28" s="1"/>
      <c r="G28" s="1"/>
      <c r="H28" s="1"/>
      <c r="I28" s="1"/>
      <c r="K28" s="9"/>
      <c r="L28" s="10"/>
      <c r="M28" s="1"/>
      <c r="N28" s="1"/>
      <c r="O28" s="1"/>
      <c r="P28" s="1"/>
      <c r="Q28" s="1"/>
      <c r="R28" s="1"/>
      <c r="S28" s="1"/>
      <c r="T28" s="1"/>
    </row>
    <row r="29" spans="1:20" s="4" customFormat="1" x14ac:dyDescent="0.25">
      <c r="A29" s="4" t="s">
        <v>21</v>
      </c>
      <c r="B29" s="2">
        <f t="shared" ref="B29" si="10">SUM(B18:B27)</f>
        <v>276129</v>
      </c>
      <c r="C29" s="2">
        <f t="shared" ref="C29:H29" si="11">SUM(C18:C27)</f>
        <v>666784</v>
      </c>
      <c r="D29" s="2">
        <f t="shared" si="11"/>
        <v>1127030</v>
      </c>
      <c r="E29" s="2">
        <f t="shared" si="11"/>
        <v>1284231</v>
      </c>
      <c r="F29" s="2">
        <f t="shared" si="11"/>
        <v>1321864</v>
      </c>
      <c r="G29" s="2">
        <f t="shared" si="11"/>
        <v>1419369</v>
      </c>
      <c r="H29" s="2">
        <f t="shared" si="11"/>
        <v>1493350</v>
      </c>
      <c r="I29" s="2">
        <f>SUM(I18:I27)</f>
        <v>1502968</v>
      </c>
      <c r="K29" s="12">
        <f>SUM(K18:K27)</f>
        <v>912.05200000000002</v>
      </c>
      <c r="L29" s="14"/>
      <c r="M29" s="2">
        <f t="shared" ref="M29:T29" si="12">B29/$K29</f>
        <v>302.75576392574106</v>
      </c>
      <c r="N29" s="2">
        <f t="shared" si="12"/>
        <v>731.08112256757283</v>
      </c>
      <c r="O29" s="2">
        <f t="shared" si="12"/>
        <v>1235.7080517338923</v>
      </c>
      <c r="P29" s="2">
        <f t="shared" si="12"/>
        <v>1408.0677417515667</v>
      </c>
      <c r="Q29" s="2">
        <f t="shared" si="12"/>
        <v>1449.3296434852398</v>
      </c>
      <c r="R29" s="2">
        <f t="shared" si="12"/>
        <v>1556.2369250876047</v>
      </c>
      <c r="S29" s="2">
        <f t="shared" si="12"/>
        <v>1637.3518176595194</v>
      </c>
      <c r="T29" s="2">
        <f t="shared" si="12"/>
        <v>1647.897269015363</v>
      </c>
    </row>
    <row r="30" spans="1:20" x14ac:dyDescent="0.25">
      <c r="A30" s="4"/>
      <c r="B30" s="1"/>
      <c r="C30" s="1"/>
      <c r="D30" s="1"/>
      <c r="E30" s="1"/>
      <c r="F30" s="1"/>
      <c r="G30" s="1"/>
      <c r="H30" s="3"/>
      <c r="I30" s="3"/>
      <c r="K30" s="9"/>
      <c r="M30" s="1"/>
      <c r="N30" s="1"/>
      <c r="O30" s="1"/>
      <c r="P30" s="1"/>
      <c r="Q30" s="1"/>
      <c r="R30" s="1"/>
      <c r="S30" s="1"/>
      <c r="T30" s="1"/>
    </row>
    <row r="31" spans="1:20" x14ac:dyDescent="0.25">
      <c r="A31" s="4"/>
      <c r="B31" s="1"/>
      <c r="C31" s="1"/>
      <c r="D31" s="1"/>
      <c r="E31" s="1"/>
      <c r="F31" s="1"/>
      <c r="G31" s="1"/>
      <c r="H31" s="1"/>
      <c r="I31" s="1"/>
      <c r="K31" s="9"/>
      <c r="M31" s="1"/>
      <c r="N31" s="1"/>
      <c r="O31" s="1"/>
      <c r="P31" s="1"/>
      <c r="Q31" s="1"/>
      <c r="R31" s="1"/>
      <c r="S31" s="1"/>
      <c r="T31" s="1"/>
    </row>
    <row r="32" spans="1:20" s="4" customFormat="1" x14ac:dyDescent="0.25">
      <c r="A32" s="4" t="s">
        <v>20</v>
      </c>
      <c r="B32" s="2">
        <f t="shared" ref="B32" si="13">B15+B29</f>
        <v>948894</v>
      </c>
      <c r="C32" s="2">
        <f t="shared" ref="C32:H32" si="14">C15+C29</f>
        <v>1966955</v>
      </c>
      <c r="D32" s="2">
        <f t="shared" si="14"/>
        <v>2555868</v>
      </c>
      <c r="E32" s="2">
        <f t="shared" si="14"/>
        <v>2605813</v>
      </c>
      <c r="F32" s="2">
        <f t="shared" si="14"/>
        <v>2609212</v>
      </c>
      <c r="G32" s="2">
        <f t="shared" si="14"/>
        <v>2753913</v>
      </c>
      <c r="H32" s="2">
        <f t="shared" si="14"/>
        <v>2832882</v>
      </c>
      <c r="I32" s="2">
        <f>I15+I29</f>
        <v>2861595</v>
      </c>
      <c r="K32" s="12">
        <f>K15+K29</f>
        <v>1196.768</v>
      </c>
      <c r="L32" s="13"/>
      <c r="M32" s="2">
        <f t="shared" ref="M32:T32" si="15">B32/$K32</f>
        <v>792.88049145699085</v>
      </c>
      <c r="N32" s="2">
        <f t="shared" si="15"/>
        <v>1643.5558103157839</v>
      </c>
      <c r="O32" s="2">
        <f t="shared" si="15"/>
        <v>2135.6419957752883</v>
      </c>
      <c r="P32" s="2">
        <f t="shared" si="15"/>
        <v>2177.3752306211395</v>
      </c>
      <c r="Q32" s="2">
        <f t="shared" si="15"/>
        <v>2180.2153800903766</v>
      </c>
      <c r="R32" s="2">
        <f t="shared" si="15"/>
        <v>2301.1251971977858</v>
      </c>
      <c r="S32" s="2">
        <f t="shared" si="15"/>
        <v>2367.1104173908393</v>
      </c>
      <c r="T32" s="2">
        <f t="shared" si="15"/>
        <v>2391.1025361640686</v>
      </c>
    </row>
    <row r="33" spans="1:20" x14ac:dyDescent="0.25">
      <c r="B33" s="1"/>
      <c r="C33" s="1"/>
      <c r="D33" s="1"/>
      <c r="E33" s="1"/>
      <c r="F33" s="1"/>
      <c r="G33" s="1"/>
      <c r="H33" s="1"/>
      <c r="I33" s="1"/>
      <c r="K33" s="9"/>
      <c r="M33" s="1"/>
      <c r="N33" s="1"/>
      <c r="O33" s="1"/>
      <c r="P33" s="1"/>
      <c r="Q33" s="1"/>
      <c r="R33" s="1"/>
      <c r="S33" s="1"/>
      <c r="T33" s="1"/>
    </row>
    <row r="34" spans="1:20" x14ac:dyDescent="0.25">
      <c r="B34" s="1"/>
      <c r="C34" s="1"/>
      <c r="D34" s="1"/>
      <c r="E34" s="1"/>
      <c r="F34" s="1"/>
      <c r="G34" s="1"/>
      <c r="H34" s="1"/>
      <c r="I34" s="1"/>
      <c r="K34" s="9"/>
      <c r="M34" s="1"/>
      <c r="N34" s="1"/>
      <c r="O34" s="1"/>
      <c r="P34" s="1"/>
      <c r="Q34" s="1"/>
      <c r="R34" s="1"/>
      <c r="S34" s="1"/>
      <c r="T34" s="1"/>
    </row>
    <row r="35" spans="1:20" x14ac:dyDescent="0.25">
      <c r="A35" s="5" t="s">
        <v>19</v>
      </c>
      <c r="B35" s="1">
        <f t="shared" ref="B35" si="16">B20+B23+B24+B26+B27</f>
        <v>46087</v>
      </c>
      <c r="C35" s="1">
        <f t="shared" ref="C35:I35" si="17">C20+C23+C24+C26+C27</f>
        <v>65048</v>
      </c>
      <c r="D35" s="1">
        <f t="shared" si="17"/>
        <v>84491</v>
      </c>
      <c r="E35" s="1">
        <f t="shared" si="17"/>
        <v>98661</v>
      </c>
      <c r="F35" s="1">
        <f t="shared" si="17"/>
        <v>106593</v>
      </c>
      <c r="G35" s="1">
        <f t="shared" si="17"/>
        <v>125442</v>
      </c>
      <c r="H35" s="1">
        <f t="shared" si="17"/>
        <v>136775</v>
      </c>
      <c r="I35" s="1">
        <f t="shared" si="17"/>
        <v>139136</v>
      </c>
      <c r="K35" s="9">
        <f>K20+K23+K24+K26+K27</f>
        <v>348.24599999999998</v>
      </c>
      <c r="M35" s="1">
        <f t="shared" ref="M35:T36" si="18">B35/$K35</f>
        <v>132.34035710388633</v>
      </c>
      <c r="N35" s="1">
        <f t="shared" si="18"/>
        <v>186.78750078967167</v>
      </c>
      <c r="O35" s="1">
        <f t="shared" si="18"/>
        <v>242.6187235459991</v>
      </c>
      <c r="P35" s="1">
        <f t="shared" si="18"/>
        <v>283.30835099326339</v>
      </c>
      <c r="Q35" s="1">
        <f t="shared" si="18"/>
        <v>306.08535345703899</v>
      </c>
      <c r="R35" s="1">
        <f t="shared" si="18"/>
        <v>360.21088540859051</v>
      </c>
      <c r="S35" s="1">
        <f t="shared" si="18"/>
        <v>392.75397276637779</v>
      </c>
      <c r="T35" s="1">
        <f t="shared" si="18"/>
        <v>399.53366298536093</v>
      </c>
    </row>
    <row r="36" spans="1:20" x14ac:dyDescent="0.25">
      <c r="A36" s="5" t="s">
        <v>54</v>
      </c>
      <c r="B36" s="1">
        <f t="shared" ref="B36" si="19">B18+B19+B21+B22+B25</f>
        <v>230042</v>
      </c>
      <c r="C36" s="1">
        <f t="shared" ref="C36:H36" si="20">C18+C19+C21+C22+C25</f>
        <v>601736</v>
      </c>
      <c r="D36" s="1">
        <f t="shared" si="20"/>
        <v>1042539</v>
      </c>
      <c r="E36" s="1">
        <f t="shared" si="20"/>
        <v>1185570</v>
      </c>
      <c r="F36" s="1">
        <f t="shared" si="20"/>
        <v>1215271</v>
      </c>
      <c r="G36" s="1">
        <f t="shared" si="20"/>
        <v>1293927</v>
      </c>
      <c r="H36" s="1">
        <f t="shared" si="20"/>
        <v>1356575</v>
      </c>
      <c r="I36" s="1">
        <f t="shared" ref="I36" si="21">I18+I19+I21+I22+I25</f>
        <v>1363832</v>
      </c>
      <c r="K36" s="9">
        <f>K18+K19+K21+K22+K25</f>
        <v>563.80600000000004</v>
      </c>
      <c r="M36" s="1">
        <f t="shared" si="18"/>
        <v>408.01623253388573</v>
      </c>
      <c r="N36" s="1">
        <f t="shared" si="18"/>
        <v>1067.2749137114538</v>
      </c>
      <c r="O36" s="1">
        <f t="shared" si="18"/>
        <v>1849.1094454475474</v>
      </c>
      <c r="P36" s="1">
        <f t="shared" si="18"/>
        <v>2102.7977708644462</v>
      </c>
      <c r="Q36" s="1">
        <f t="shared" si="18"/>
        <v>2155.4772386246332</v>
      </c>
      <c r="R36" s="1">
        <f t="shared" si="18"/>
        <v>2294.9862186638666</v>
      </c>
      <c r="S36" s="1">
        <f t="shared" si="18"/>
        <v>2406.1024536808759</v>
      </c>
      <c r="T36" s="1">
        <f t="shared" si="18"/>
        <v>2418.9739023706734</v>
      </c>
    </row>
    <row r="39" spans="1:20" x14ac:dyDescent="0.25">
      <c r="A39" s="5" t="s">
        <v>18</v>
      </c>
      <c r="H39" s="8"/>
      <c r="I39" s="8"/>
    </row>
    <row r="40" spans="1:20" x14ac:dyDescent="0.25">
      <c r="A40" s="5" t="s">
        <v>55</v>
      </c>
      <c r="H40" s="8"/>
      <c r="I40" s="8"/>
    </row>
    <row r="41" spans="1:20" x14ac:dyDescent="0.25">
      <c r="A41" s="5" t="s">
        <v>57</v>
      </c>
      <c r="H41" s="8"/>
      <c r="I41" s="8"/>
    </row>
    <row r="42" spans="1:20" x14ac:dyDescent="0.25">
      <c r="A42" s="15" t="s">
        <v>56</v>
      </c>
      <c r="H42" s="8"/>
      <c r="I42" s="8"/>
    </row>
    <row r="43" spans="1:20" x14ac:dyDescent="0.25">
      <c r="H43" s="8"/>
      <c r="I43" s="8"/>
    </row>
    <row r="44" spans="1:20" x14ac:dyDescent="0.25">
      <c r="H44" s="8"/>
      <c r="I44" s="8"/>
    </row>
    <row r="45" spans="1:20" x14ac:dyDescent="0.25">
      <c r="A45" s="4" t="s">
        <v>67</v>
      </c>
    </row>
    <row r="46" spans="1:20" x14ac:dyDescent="0.25">
      <c r="A46" s="4" t="s">
        <v>51</v>
      </c>
    </row>
    <row r="47" spans="1:20" x14ac:dyDescent="0.25">
      <c r="A47" s="4"/>
      <c r="D47" s="18"/>
      <c r="E47" s="16" t="s">
        <v>60</v>
      </c>
      <c r="F47" s="16"/>
    </row>
    <row r="49" spans="1:9" x14ac:dyDescent="0.25">
      <c r="B49" s="8"/>
      <c r="C49" s="8" t="s">
        <v>65</v>
      </c>
      <c r="D49" s="8" t="s">
        <v>59</v>
      </c>
      <c r="E49" s="8" t="s">
        <v>61</v>
      </c>
      <c r="F49" s="8" t="s">
        <v>62</v>
      </c>
      <c r="G49" s="8" t="s">
        <v>63</v>
      </c>
      <c r="H49" s="8" t="s">
        <v>64</v>
      </c>
      <c r="I49" s="8" t="s">
        <v>66</v>
      </c>
    </row>
    <row r="50" spans="1:9" x14ac:dyDescent="0.25">
      <c r="A50" s="5" t="s">
        <v>44</v>
      </c>
      <c r="B50" s="8"/>
      <c r="C50" s="8">
        <v>1960</v>
      </c>
      <c r="D50" s="8">
        <v>1970</v>
      </c>
      <c r="E50" s="8">
        <v>1980</v>
      </c>
      <c r="F50" s="8">
        <v>1990</v>
      </c>
      <c r="G50" s="8">
        <v>2000</v>
      </c>
      <c r="H50" s="8">
        <v>2010</v>
      </c>
      <c r="I50" s="8">
        <v>2014</v>
      </c>
    </row>
    <row r="52" spans="1:9" x14ac:dyDescent="0.25">
      <c r="A52" s="5" t="s">
        <v>37</v>
      </c>
      <c r="B52" s="1"/>
      <c r="C52" s="3">
        <f>C9/B9-1</f>
        <v>0.57415730337078652</v>
      </c>
      <c r="D52" s="3">
        <f t="shared" ref="D52:I52" si="22">D9/C9-1</f>
        <v>8.2000251920896883E-2</v>
      </c>
      <c r="E52" s="3">
        <f t="shared" si="22"/>
        <v>-4.4703143189755545E-2</v>
      </c>
      <c r="F52" s="3">
        <f t="shared" si="22"/>
        <v>-1.9051100820537847E-2</v>
      </c>
      <c r="G52" s="3">
        <f t="shared" si="22"/>
        <v>0.10240589672450207</v>
      </c>
      <c r="H52" s="3">
        <f t="shared" si="22"/>
        <v>1.2846517917511902E-2</v>
      </c>
      <c r="I52" s="3">
        <f t="shared" si="22"/>
        <v>1.2980269989615767E-2</v>
      </c>
    </row>
    <row r="53" spans="1:9" x14ac:dyDescent="0.25">
      <c r="A53" s="5" t="s">
        <v>36</v>
      </c>
      <c r="B53" s="1"/>
      <c r="C53" s="3">
        <f t="shared" ref="C53:I53" si="23">C10/B10-1</f>
        <v>0.71266525782301282</v>
      </c>
      <c r="D53" s="3">
        <f t="shared" si="23"/>
        <v>8.215320396685466E-2</v>
      </c>
      <c r="E53" s="3">
        <f t="shared" si="23"/>
        <v>-7.8687162546532408E-2</v>
      </c>
      <c r="F53" s="3">
        <f t="shared" si="23"/>
        <v>-1.7437648693259589E-2</v>
      </c>
      <c r="G53" s="3">
        <f t="shared" si="23"/>
        <v>4.1735628873310393E-2</v>
      </c>
      <c r="H53" s="3">
        <f t="shared" si="23"/>
        <v>5.0706155645277029E-3</v>
      </c>
      <c r="I53" s="3">
        <f t="shared" si="23"/>
        <v>1.3634622649083772E-2</v>
      </c>
    </row>
    <row r="54" spans="1:9" x14ac:dyDescent="0.25">
      <c r="A54" s="5" t="s">
        <v>35</v>
      </c>
      <c r="B54" s="1"/>
      <c r="C54" s="3">
        <f t="shared" ref="C54:I54" si="24">C11/B11-1</f>
        <v>0.69851148466572566</v>
      </c>
      <c r="D54" s="3">
        <f t="shared" si="24"/>
        <v>0.25135043251614864</v>
      </c>
      <c r="E54" s="3">
        <f t="shared" si="24"/>
        <v>2.8556766383916354E-2</v>
      </c>
      <c r="F54" s="3">
        <f t="shared" si="24"/>
        <v>-1.6523346931588079E-2</v>
      </c>
      <c r="G54" s="3">
        <f t="shared" si="24"/>
        <v>5.8251268278125989E-2</v>
      </c>
      <c r="H54" s="3">
        <f t="shared" si="24"/>
        <v>-6.1671648525181921E-2</v>
      </c>
      <c r="I54" s="3">
        <f t="shared" si="24"/>
        <v>1.1690458302028528E-2</v>
      </c>
    </row>
    <row r="55" spans="1:9" x14ac:dyDescent="0.25">
      <c r="A55" s="5" t="s">
        <v>34</v>
      </c>
      <c r="B55" s="1"/>
      <c r="C55" s="3">
        <f t="shared" ref="C55:I55" si="25">C12/B12-1</f>
        <v>0.53624143661517532</v>
      </c>
      <c r="D55" s="3">
        <f t="shared" si="25"/>
        <v>7.2660300883663265E-2</v>
      </c>
      <c r="E55" s="3">
        <f t="shared" si="25"/>
        <v>-6.9712817065023636E-2</v>
      </c>
      <c r="F55" s="3">
        <f t="shared" si="25"/>
        <v>-3.3075051229508157E-2</v>
      </c>
      <c r="G55" s="3">
        <f t="shared" si="25"/>
        <v>5.3067036278400925E-2</v>
      </c>
      <c r="H55" s="3">
        <f t="shared" si="25"/>
        <v>1.6670335248482715E-2</v>
      </c>
      <c r="I55" s="3">
        <f t="shared" si="25"/>
        <v>1.464727247019737E-2</v>
      </c>
    </row>
    <row r="56" spans="1:9" x14ac:dyDescent="0.25">
      <c r="A56" s="5" t="s">
        <v>33</v>
      </c>
      <c r="B56" s="1"/>
      <c r="C56" s="3">
        <f t="shared" ref="C56:I56" si="26">C13/B13-1</f>
        <v>3.3337068579112508</v>
      </c>
      <c r="D56" s="3">
        <f t="shared" si="26"/>
        <v>0.14923721363189735</v>
      </c>
      <c r="E56" s="3">
        <f t="shared" si="26"/>
        <v>-8.277384787995512E-2</v>
      </c>
      <c r="F56" s="3">
        <f t="shared" si="26"/>
        <v>-4.2822567457072802E-2</v>
      </c>
      <c r="G56" s="3">
        <f t="shared" si="26"/>
        <v>4.3327171398599429E-3</v>
      </c>
      <c r="H56" s="3">
        <f t="shared" si="26"/>
        <v>-2.4189844348048162E-3</v>
      </c>
      <c r="I56" s="3">
        <f t="shared" si="26"/>
        <v>1.5967859651994765E-2</v>
      </c>
    </row>
    <row r="57" spans="1:9" x14ac:dyDescent="0.25">
      <c r="B57" s="1"/>
      <c r="C57" s="1"/>
      <c r="D57" s="1"/>
      <c r="E57" s="1"/>
      <c r="F57" s="1"/>
      <c r="G57" s="1"/>
      <c r="H57" s="1"/>
      <c r="I57" s="1"/>
    </row>
    <row r="58" spans="1:9" x14ac:dyDescent="0.25">
      <c r="A58" s="4" t="s">
        <v>32</v>
      </c>
      <c r="B58" s="2"/>
      <c r="C58" s="13">
        <f t="shared" ref="C58:I58" si="27">C15/B15-1</f>
        <v>0.93257824054461813</v>
      </c>
      <c r="D58" s="13">
        <f t="shared" si="27"/>
        <v>9.896159812824612E-2</v>
      </c>
      <c r="E58" s="13">
        <f t="shared" si="27"/>
        <v>-7.5065192835017003E-2</v>
      </c>
      <c r="F58" s="13">
        <f t="shared" si="27"/>
        <v>-2.590380316923202E-2</v>
      </c>
      <c r="G58" s="13">
        <f t="shared" si="27"/>
        <v>3.6661415561293431E-2</v>
      </c>
      <c r="H58" s="13">
        <f t="shared" si="27"/>
        <v>3.7376062535217081E-3</v>
      </c>
      <c r="I58" s="13">
        <f t="shared" si="27"/>
        <v>1.4254978604467894E-2</v>
      </c>
    </row>
    <row r="59" spans="1:9" x14ac:dyDescent="0.25">
      <c r="B59" s="1"/>
      <c r="C59" s="1"/>
      <c r="D59" s="1"/>
      <c r="E59" s="1"/>
      <c r="F59" s="1"/>
      <c r="G59" s="1"/>
      <c r="H59" s="3"/>
      <c r="I59" s="3"/>
    </row>
    <row r="60" spans="1:9" x14ac:dyDescent="0.25"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5" t="s">
        <v>31</v>
      </c>
      <c r="B61" s="1"/>
      <c r="C61" s="3">
        <f t="shared" ref="C61:I70" si="28">C18/B18-1</f>
        <v>2.1238256212134514</v>
      </c>
      <c r="D61" s="3">
        <f t="shared" si="28"/>
        <v>0.43529924319614355</v>
      </c>
      <c r="E61" s="3">
        <f t="shared" si="28"/>
        <v>-3.7844665517781095E-3</v>
      </c>
      <c r="F61" s="3">
        <f t="shared" si="28"/>
        <v>-2.9191627801831155E-3</v>
      </c>
      <c r="G61" s="3">
        <f t="shared" si="28"/>
        <v>4.38811369763763E-2</v>
      </c>
      <c r="H61" s="3">
        <f t="shared" si="28"/>
        <v>8.5508423358766628E-3</v>
      </c>
      <c r="I61" s="3">
        <f t="shared" si="28"/>
        <v>2.7527703262595349E-3</v>
      </c>
    </row>
    <row r="62" spans="1:9" x14ac:dyDescent="0.25">
      <c r="A62" s="5" t="s">
        <v>30</v>
      </c>
      <c r="B62" s="1"/>
      <c r="C62" s="3">
        <f t="shared" ref="C62:I70" si="29">C19/B19-1</f>
        <v>1.4684425677193298</v>
      </c>
      <c r="D62" s="3">
        <f t="shared" si="29"/>
        <v>1.2316651501364877</v>
      </c>
      <c r="E62" s="3">
        <f t="shared" si="29"/>
        <v>0.48827774606539998</v>
      </c>
      <c r="F62" s="3">
        <f t="shared" si="29"/>
        <v>0.11752941659931793</v>
      </c>
      <c r="G62" s="3">
        <f t="shared" si="29"/>
        <v>9.9540345415098708E-2</v>
      </c>
      <c r="H62" s="3">
        <f t="shared" si="29"/>
        <v>8.4377696374066558E-2</v>
      </c>
      <c r="I62" s="3">
        <f t="shared" si="29"/>
        <v>6.9186864159354045E-3</v>
      </c>
    </row>
    <row r="63" spans="1:9" x14ac:dyDescent="0.25">
      <c r="A63" s="5" t="s">
        <v>29</v>
      </c>
      <c r="B63" s="1"/>
      <c r="C63" s="3">
        <f t="shared" ref="C63:I70" si="30">C20/B20-1</f>
        <v>0.39557312252964416</v>
      </c>
      <c r="D63" s="3">
        <f t="shared" si="30"/>
        <v>0.24391072844681094</v>
      </c>
      <c r="E63" s="3">
        <f t="shared" si="30"/>
        <v>0.27768670309653909</v>
      </c>
      <c r="F63" s="3">
        <f t="shared" si="30"/>
        <v>0.14990377076056749</v>
      </c>
      <c r="G63" s="3">
        <f t="shared" si="30"/>
        <v>0.22235308703198609</v>
      </c>
      <c r="H63" s="3">
        <f t="shared" si="30"/>
        <v>8.8138343729398105E-2</v>
      </c>
      <c r="I63" s="3">
        <f t="shared" si="30"/>
        <v>2.1904273663606366E-2</v>
      </c>
    </row>
    <row r="64" spans="1:9" x14ac:dyDescent="0.25">
      <c r="A64" s="5" t="s">
        <v>28</v>
      </c>
      <c r="B64" s="1"/>
      <c r="C64" s="3">
        <f t="shared" ref="C64:I70" si="31">C21/B21-1</f>
        <v>1.6569485959668251</v>
      </c>
      <c r="D64" s="3">
        <f t="shared" si="31"/>
        <v>0.58045016280967499</v>
      </c>
      <c r="E64" s="3">
        <f t="shared" si="31"/>
        <v>1.0156101180032628E-2</v>
      </c>
      <c r="F64" s="3">
        <f t="shared" si="31"/>
        <v>-4.9813410615744957E-2</v>
      </c>
      <c r="G64" s="3">
        <f t="shared" si="31"/>
        <v>1.992437615550946E-2</v>
      </c>
      <c r="H64" s="3">
        <f t="shared" si="31"/>
        <v>4.0836913497432015E-2</v>
      </c>
      <c r="I64" s="3">
        <f t="shared" si="31"/>
        <v>6.9318718513853295E-3</v>
      </c>
    </row>
    <row r="65" spans="1:9" x14ac:dyDescent="0.25">
      <c r="A65" s="5" t="s">
        <v>27</v>
      </c>
      <c r="B65" s="1"/>
      <c r="C65" s="3">
        <f t="shared" ref="C65:I70" si="32">C22/B22-1</f>
        <v>1.4201917022318615</v>
      </c>
      <c r="D65" s="3">
        <f t="shared" si="32"/>
        <v>0.61240525211177221</v>
      </c>
      <c r="E65" s="3">
        <f t="shared" si="32"/>
        <v>7.1776391279403384E-2</v>
      </c>
      <c r="F65" s="3">
        <f t="shared" si="32"/>
        <v>2.3084875391856663E-3</v>
      </c>
      <c r="G65" s="3">
        <f t="shared" si="32"/>
        <v>7.6855804824641938E-2</v>
      </c>
      <c r="H65" s="3">
        <f t="shared" si="32"/>
        <v>4.0082204009770361E-2</v>
      </c>
      <c r="I65" s="3">
        <f t="shared" si="32"/>
        <v>3.7253049534635707E-3</v>
      </c>
    </row>
    <row r="66" spans="1:9" x14ac:dyDescent="0.25">
      <c r="A66" s="5" t="s">
        <v>26</v>
      </c>
      <c r="B66" s="1"/>
      <c r="C66" s="3">
        <f t="shared" ref="C66:I70" si="33">C23/B23-1</f>
        <v>0.45583074300611659</v>
      </c>
      <c r="D66" s="3">
        <f t="shared" si="33"/>
        <v>0.30236242165438387</v>
      </c>
      <c r="E66" s="3">
        <f t="shared" si="33"/>
        <v>7.054841609815421E-2</v>
      </c>
      <c r="F66" s="3">
        <f t="shared" si="33"/>
        <v>0.13673862569777206</v>
      </c>
      <c r="G66" s="3">
        <f t="shared" si="33"/>
        <v>0.20290295945417403</v>
      </c>
      <c r="H66" s="3">
        <f t="shared" si="33"/>
        <v>0.21047687861271669</v>
      </c>
      <c r="I66" s="3">
        <f t="shared" si="33"/>
        <v>8.0881036232316461E-3</v>
      </c>
    </row>
    <row r="67" spans="1:9" x14ac:dyDescent="0.25">
      <c r="A67" s="5" t="s">
        <v>25</v>
      </c>
      <c r="B67" s="1"/>
      <c r="C67" s="3">
        <f t="shared" ref="C67:I70" si="34">C24/B24-1</f>
        <v>0.14685314685314688</v>
      </c>
      <c r="D67" s="3">
        <f t="shared" si="34"/>
        <v>0.25304878048780477</v>
      </c>
      <c r="E67" s="3">
        <f t="shared" si="34"/>
        <v>0.25973236009732359</v>
      </c>
      <c r="F67" s="3">
        <f t="shared" si="34"/>
        <v>9.270883631096094E-2</v>
      </c>
      <c r="G67" s="3">
        <f t="shared" si="34"/>
        <v>-1.546619531595228E-2</v>
      </c>
      <c r="H67" s="3">
        <f t="shared" si="34"/>
        <v>7.3608617594254966E-2</v>
      </c>
      <c r="I67" s="3">
        <f t="shared" si="34"/>
        <v>9.1973244147156574E-3</v>
      </c>
    </row>
    <row r="68" spans="1:9" x14ac:dyDescent="0.25">
      <c r="A68" s="5" t="s">
        <v>24</v>
      </c>
      <c r="B68" s="1"/>
      <c r="C68" s="3">
        <f t="shared" ref="C68:I70" si="35">C25/B25-1</f>
        <v>1.3982756156814178</v>
      </c>
      <c r="D68" s="3">
        <f t="shared" si="35"/>
        <v>1.277335293066121</v>
      </c>
      <c r="E68" s="3">
        <f t="shared" si="35"/>
        <v>1.7495660971419191E-2</v>
      </c>
      <c r="F68" s="3">
        <f t="shared" si="35"/>
        <v>-2.791802028063739E-2</v>
      </c>
      <c r="G68" s="3">
        <f t="shared" si="35"/>
        <v>2.0360474754422153E-2</v>
      </c>
      <c r="H68" s="3">
        <f t="shared" si="35"/>
        <v>1.8027049215745494E-2</v>
      </c>
      <c r="I68" s="3">
        <f t="shared" si="35"/>
        <v>5.4753355234675727E-3</v>
      </c>
    </row>
    <row r="69" spans="1:9" x14ac:dyDescent="0.25">
      <c r="A69" s="5" t="s">
        <v>23</v>
      </c>
      <c r="B69" s="1"/>
      <c r="C69" s="3">
        <f t="shared" ref="C69:I70" si="36">C26/B26-1</f>
        <v>0.59260565449950042</v>
      </c>
      <c r="D69" s="3">
        <f t="shared" si="36"/>
        <v>0.3343421295441964</v>
      </c>
      <c r="E69" s="3">
        <f t="shared" si="36"/>
        <v>0.1933949217237374</v>
      </c>
      <c r="F69" s="3">
        <f t="shared" si="36"/>
        <v>5.110554860241967E-2</v>
      </c>
      <c r="G69" s="3">
        <f t="shared" si="36"/>
        <v>0.2175255231417168</v>
      </c>
      <c r="H69" s="3">
        <f t="shared" si="36"/>
        <v>4.0495508548246795E-2</v>
      </c>
      <c r="I69" s="3">
        <f t="shared" si="36"/>
        <v>2.2940889786256413E-2</v>
      </c>
    </row>
    <row r="70" spans="1:9" x14ac:dyDescent="0.25">
      <c r="A70" s="5" t="s">
        <v>22</v>
      </c>
      <c r="B70" s="1"/>
      <c r="C70" s="3">
        <f t="shared" ref="C70:I70" si="37">C27/B27-1</f>
        <v>0.14296767537826693</v>
      </c>
      <c r="D70" s="3">
        <f t="shared" si="37"/>
        <v>0.26393380970289582</v>
      </c>
      <c r="E70" s="3">
        <f t="shared" si="37"/>
        <v>0.14091882885027385</v>
      </c>
      <c r="F70" s="3">
        <f t="shared" si="37"/>
        <v>3.4633841018151479E-2</v>
      </c>
      <c r="G70" s="3">
        <f t="shared" si="37"/>
        <v>3.8465416414599662E-2</v>
      </c>
      <c r="H70" s="3">
        <f t="shared" si="37"/>
        <v>6.6459536870721925E-2</v>
      </c>
      <c r="I70" s="3">
        <f t="shared" si="37"/>
        <v>1.2745812090313224E-2</v>
      </c>
    </row>
    <row r="71" spans="1:9" x14ac:dyDescent="0.25">
      <c r="B71" s="1"/>
      <c r="C71" s="1"/>
      <c r="D71" s="1"/>
      <c r="E71" s="1"/>
      <c r="F71" s="1"/>
      <c r="G71" s="1"/>
      <c r="H71" s="1"/>
      <c r="I71" s="1"/>
    </row>
    <row r="72" spans="1:9" x14ac:dyDescent="0.25">
      <c r="A72" s="4" t="s">
        <v>21</v>
      </c>
      <c r="B72" s="2"/>
      <c r="C72" s="13">
        <f t="shared" ref="C72:I72" si="38">C29/B29-1</f>
        <v>1.4147554222845118</v>
      </c>
      <c r="D72" s="13">
        <f t="shared" si="38"/>
        <v>0.69024751643710713</v>
      </c>
      <c r="E72" s="13">
        <f t="shared" si="38"/>
        <v>0.13948253373911967</v>
      </c>
      <c r="F72" s="13">
        <f t="shared" si="38"/>
        <v>2.9303918064584877E-2</v>
      </c>
      <c r="G72" s="13">
        <f t="shared" si="38"/>
        <v>7.3763261576077488E-2</v>
      </c>
      <c r="H72" s="13">
        <f t="shared" si="38"/>
        <v>5.2122457232756325E-2</v>
      </c>
      <c r="I72" s="13">
        <f t="shared" si="38"/>
        <v>6.4405531188267418E-3</v>
      </c>
    </row>
    <row r="73" spans="1:9" x14ac:dyDescent="0.25">
      <c r="A73" s="4"/>
      <c r="B73" s="1"/>
      <c r="C73" s="1"/>
      <c r="D73" s="1"/>
      <c r="E73" s="1"/>
      <c r="F73" s="1"/>
      <c r="G73" s="1"/>
      <c r="H73" s="3"/>
      <c r="I73" s="3"/>
    </row>
    <row r="74" spans="1:9" x14ac:dyDescent="0.25">
      <c r="A74" s="4"/>
      <c r="B74" s="1"/>
      <c r="C74" s="1"/>
      <c r="D74" s="1"/>
      <c r="E74" s="1"/>
      <c r="F74" s="1"/>
      <c r="G74" s="1"/>
      <c r="H74" s="1"/>
      <c r="I74" s="1"/>
    </row>
    <row r="75" spans="1:9" x14ac:dyDescent="0.25">
      <c r="A75" s="4" t="s">
        <v>20</v>
      </c>
      <c r="B75" s="2"/>
      <c r="C75" s="13">
        <f t="shared" ref="C75:I75" si="39">C32/B32-1</f>
        <v>1.0728922303228812</v>
      </c>
      <c r="D75" s="13">
        <f t="shared" si="39"/>
        <v>0.29940339255346471</v>
      </c>
      <c r="E75" s="13">
        <f t="shared" si="39"/>
        <v>1.954130651504693E-2</v>
      </c>
      <c r="F75" s="13">
        <f t="shared" si="39"/>
        <v>1.3043913742083468E-3</v>
      </c>
      <c r="G75" s="13">
        <f t="shared" si="39"/>
        <v>5.545773973138246E-2</v>
      </c>
      <c r="H75" s="13">
        <f t="shared" si="39"/>
        <v>2.8675197800366314E-2</v>
      </c>
      <c r="I75" s="13">
        <f t="shared" si="39"/>
        <v>1.0135614543775651E-2</v>
      </c>
    </row>
    <row r="76" spans="1:9" x14ac:dyDescent="0.25">
      <c r="B76" s="1"/>
      <c r="C76" s="1"/>
      <c r="D76" s="1"/>
      <c r="E76" s="1"/>
      <c r="F76" s="1"/>
      <c r="G76" s="1"/>
      <c r="H76" s="1"/>
      <c r="I76" s="1"/>
    </row>
    <row r="77" spans="1:9" x14ac:dyDescent="0.25">
      <c r="B77" s="1"/>
      <c r="C77" s="1"/>
      <c r="D77" s="1"/>
      <c r="E77" s="1"/>
      <c r="F77" s="1"/>
      <c r="G77" s="1"/>
      <c r="H77" s="1"/>
      <c r="I77" s="1"/>
    </row>
    <row r="78" spans="1:9" x14ac:dyDescent="0.25">
      <c r="A78" s="5" t="s">
        <v>19</v>
      </c>
      <c r="B78" s="1"/>
      <c r="C78" s="3">
        <f t="shared" ref="C78:I79" si="40">C35/B35-1</f>
        <v>0.41141753639855061</v>
      </c>
      <c r="D78" s="3">
        <f t="shared" si="40"/>
        <v>0.29890234903455903</v>
      </c>
      <c r="E78" s="3">
        <f t="shared" si="40"/>
        <v>0.16771017031399804</v>
      </c>
      <c r="F78" s="3">
        <f t="shared" si="40"/>
        <v>8.0396509258977789E-2</v>
      </c>
      <c r="G78" s="3">
        <f t="shared" si="40"/>
        <v>0.17683149925417241</v>
      </c>
      <c r="H78" s="3">
        <f t="shared" si="40"/>
        <v>9.0344541700546843E-2</v>
      </c>
      <c r="I78" s="3">
        <f t="shared" si="40"/>
        <v>1.7261926521659587E-2</v>
      </c>
    </row>
    <row r="79" spans="1:9" x14ac:dyDescent="0.25">
      <c r="A79" s="5" t="s">
        <v>54</v>
      </c>
      <c r="B79" s="1"/>
      <c r="C79" s="3">
        <f t="shared" ref="C79:I79" si="41">C36/B36-1</f>
        <v>1.6157658166769546</v>
      </c>
      <c r="D79" s="3">
        <f t="shared" si="41"/>
        <v>0.7325521491152267</v>
      </c>
      <c r="E79" s="3">
        <f t="shared" si="41"/>
        <v>0.13719486753013554</v>
      </c>
      <c r="F79" s="3">
        <f t="shared" si="41"/>
        <v>2.5052084651264739E-2</v>
      </c>
      <c r="G79" s="3">
        <f t="shared" si="41"/>
        <v>6.4723012398057778E-2</v>
      </c>
      <c r="H79" s="3">
        <f t="shared" si="41"/>
        <v>4.8416950878990894E-2</v>
      </c>
      <c r="I79" s="3">
        <f t="shared" si="41"/>
        <v>5.3495015019442427E-3</v>
      </c>
    </row>
    <row r="82" spans="1:20" x14ac:dyDescent="0.25">
      <c r="A82" s="5" t="s">
        <v>18</v>
      </c>
      <c r="H82" s="8"/>
      <c r="I82" s="8"/>
    </row>
    <row r="83" spans="1:20" x14ac:dyDescent="0.25">
      <c r="A83" s="5" t="s">
        <v>55</v>
      </c>
      <c r="H83" s="8"/>
      <c r="I83" s="8"/>
    </row>
    <row r="84" spans="1:20" x14ac:dyDescent="0.25">
      <c r="A84" s="5" t="s">
        <v>57</v>
      </c>
      <c r="H84" s="8"/>
      <c r="I84" s="8"/>
    </row>
    <row r="85" spans="1:20" x14ac:dyDescent="0.25">
      <c r="A85" s="15" t="s">
        <v>56</v>
      </c>
      <c r="H85" s="8"/>
      <c r="I85" s="8"/>
    </row>
    <row r="86" spans="1:20" x14ac:dyDescent="0.25">
      <c r="A86" s="15"/>
      <c r="H86" s="8"/>
      <c r="I86" s="8"/>
    </row>
    <row r="87" spans="1:20" x14ac:dyDescent="0.25">
      <c r="A87" s="15"/>
      <c r="H87" s="8"/>
      <c r="I87" s="8"/>
    </row>
    <row r="88" spans="1:20" x14ac:dyDescent="0.25">
      <c r="A88" s="19" t="s">
        <v>58</v>
      </c>
      <c r="H88" s="8"/>
      <c r="I88" s="8"/>
    </row>
    <row r="89" spans="1:20" x14ac:dyDescent="0.25">
      <c r="H89" s="8"/>
      <c r="I89" s="8"/>
    </row>
    <row r="90" spans="1:20" x14ac:dyDescent="0.25">
      <c r="A90" s="5" t="s">
        <v>17</v>
      </c>
      <c r="H90" s="1">
        <v>2230722</v>
      </c>
      <c r="I90" s="1"/>
      <c r="K90" s="11">
        <v>109.24</v>
      </c>
      <c r="S90" s="1">
        <f t="shared" ref="S90:S107" si="42">H90/$K90</f>
        <v>20420.377151226658</v>
      </c>
      <c r="T90" s="1"/>
    </row>
    <row r="91" spans="1:20" x14ac:dyDescent="0.25">
      <c r="A91" s="5" t="s">
        <v>16</v>
      </c>
      <c r="H91" s="1">
        <v>2504700</v>
      </c>
      <c r="I91" s="1"/>
      <c r="K91" s="11">
        <v>70.61</v>
      </c>
      <c r="S91" s="1">
        <f t="shared" si="42"/>
        <v>35472.312703583062</v>
      </c>
      <c r="T91" s="1"/>
    </row>
    <row r="92" spans="1:20" x14ac:dyDescent="0.25">
      <c r="A92" s="5" t="s">
        <v>15</v>
      </c>
      <c r="H92" s="1">
        <v>1585873</v>
      </c>
      <c r="I92" s="1"/>
      <c r="K92" s="11">
        <v>22.96</v>
      </c>
      <c r="S92" s="1">
        <f t="shared" si="42"/>
        <v>69071.123693379792</v>
      </c>
      <c r="T92" s="1"/>
    </row>
    <row r="93" spans="1:20" x14ac:dyDescent="0.25">
      <c r="A93" s="5" t="s">
        <v>14</v>
      </c>
      <c r="H93" s="1">
        <v>949113</v>
      </c>
      <c r="I93" s="1"/>
      <c r="K93" s="11">
        <v>432.82</v>
      </c>
      <c r="S93" s="1">
        <f t="shared" si="42"/>
        <v>2192.8584631024446</v>
      </c>
      <c r="T93" s="1"/>
    </row>
    <row r="94" spans="1:20" x14ac:dyDescent="0.25">
      <c r="A94" s="5" t="s">
        <v>13</v>
      </c>
      <c r="H94" s="1">
        <v>311687</v>
      </c>
      <c r="I94" s="1"/>
      <c r="K94" s="11">
        <v>174.22</v>
      </c>
      <c r="S94" s="1">
        <f t="shared" si="42"/>
        <v>1789.0425898289518</v>
      </c>
      <c r="T94" s="1"/>
    </row>
    <row r="95" spans="1:20" x14ac:dyDescent="0.25">
      <c r="A95" s="5" t="s">
        <v>12</v>
      </c>
      <c r="H95" s="1">
        <v>718451</v>
      </c>
      <c r="I95" s="1"/>
      <c r="K95" s="11">
        <v>449.07</v>
      </c>
      <c r="S95" s="1">
        <f t="shared" si="42"/>
        <v>1599.8641637161245</v>
      </c>
      <c r="T95" s="1"/>
    </row>
    <row r="96" spans="1:20" x14ac:dyDescent="0.25">
      <c r="A96" s="5" t="s">
        <v>11</v>
      </c>
      <c r="H96" s="1">
        <v>916924</v>
      </c>
      <c r="I96" s="1"/>
      <c r="K96" s="11">
        <v>331.61</v>
      </c>
      <c r="S96" s="1">
        <f t="shared" si="42"/>
        <v>2765.0673984499863</v>
      </c>
      <c r="T96" s="1"/>
    </row>
    <row r="97" spans="1:20" x14ac:dyDescent="0.25">
      <c r="A97" s="5" t="s">
        <v>10</v>
      </c>
      <c r="H97" s="1">
        <v>703462</v>
      </c>
      <c r="I97" s="1"/>
      <c r="K97" s="11">
        <v>447.56</v>
      </c>
      <c r="S97" s="1">
        <f t="shared" si="42"/>
        <v>1571.7713826079184</v>
      </c>
      <c r="T97" s="1"/>
    </row>
    <row r="98" spans="1:20" x14ac:dyDescent="0.25">
      <c r="A98" s="5" t="s">
        <v>9</v>
      </c>
      <c r="H98" s="1">
        <v>971777</v>
      </c>
      <c r="I98" s="1"/>
      <c r="K98" s="11">
        <v>495.52</v>
      </c>
      <c r="S98" s="1">
        <f t="shared" si="42"/>
        <v>1961.1256861478851</v>
      </c>
      <c r="T98" s="1"/>
    </row>
    <row r="99" spans="1:20" x14ac:dyDescent="0.25">
      <c r="A99" s="5" t="s">
        <v>8</v>
      </c>
      <c r="H99" s="1">
        <v>863420</v>
      </c>
      <c r="I99" s="1"/>
      <c r="K99" s="11">
        <v>485.43</v>
      </c>
      <c r="S99" s="1">
        <f t="shared" si="42"/>
        <v>1778.6704571204912</v>
      </c>
      <c r="T99" s="1"/>
    </row>
    <row r="100" spans="1:20" x14ac:dyDescent="0.25">
      <c r="A100" s="5" t="s">
        <v>7</v>
      </c>
      <c r="H100" s="1">
        <v>743159</v>
      </c>
      <c r="I100" s="1"/>
      <c r="K100" s="11">
        <v>500.67</v>
      </c>
      <c r="S100" s="1">
        <f t="shared" si="42"/>
        <v>1484.3289991411509</v>
      </c>
      <c r="T100" s="1"/>
    </row>
    <row r="101" spans="1:20" x14ac:dyDescent="0.25">
      <c r="A101" s="5" t="s">
        <v>6</v>
      </c>
      <c r="H101" s="1">
        <v>1503085</v>
      </c>
      <c r="I101" s="1"/>
      <c r="K101" s="11">
        <v>823.46</v>
      </c>
      <c r="S101" s="1">
        <f t="shared" si="42"/>
        <v>1825.3284919728949</v>
      </c>
      <c r="T101" s="1"/>
    </row>
    <row r="102" spans="1:20" x14ac:dyDescent="0.25">
      <c r="A102" s="5" t="s">
        <v>5</v>
      </c>
      <c r="H102" s="1">
        <v>670850</v>
      </c>
      <c r="I102" s="1"/>
      <c r="K102" s="11">
        <v>399.58</v>
      </c>
      <c r="S102" s="1">
        <f t="shared" si="42"/>
        <v>1678.8878322238352</v>
      </c>
      <c r="T102" s="1"/>
    </row>
    <row r="103" spans="1:20" x14ac:dyDescent="0.25">
      <c r="A103" s="5" t="s">
        <v>4</v>
      </c>
      <c r="H103" s="1">
        <v>840978</v>
      </c>
      <c r="I103" s="1"/>
      <c r="K103" s="11">
        <v>480.44</v>
      </c>
      <c r="S103" s="1">
        <f t="shared" si="42"/>
        <v>1750.432936474898</v>
      </c>
      <c r="T103" s="1"/>
    </row>
    <row r="104" spans="1:20" x14ac:dyDescent="0.25">
      <c r="A104" s="5" t="s">
        <v>3</v>
      </c>
      <c r="H104" s="1">
        <v>809860</v>
      </c>
      <c r="I104" s="1"/>
      <c r="K104" s="11">
        <v>309.72000000000003</v>
      </c>
      <c r="S104" s="1">
        <f t="shared" si="42"/>
        <v>2614.81337982694</v>
      </c>
      <c r="T104" s="1"/>
    </row>
    <row r="105" spans="1:20" x14ac:dyDescent="0.25">
      <c r="A105" s="5" t="s">
        <v>2</v>
      </c>
      <c r="H105" s="1">
        <v>630380</v>
      </c>
      <c r="I105" s="1"/>
      <c r="K105" s="11">
        <v>471.94</v>
      </c>
      <c r="S105" s="1">
        <f t="shared" si="42"/>
        <v>1335.7206424545493</v>
      </c>
      <c r="T105" s="1"/>
    </row>
    <row r="106" spans="1:20" x14ac:dyDescent="0.25">
      <c r="A106" s="5" t="s">
        <v>1</v>
      </c>
      <c r="H106" s="1">
        <v>799874</v>
      </c>
      <c r="I106" s="1"/>
      <c r="K106" s="11">
        <v>483.12</v>
      </c>
      <c r="S106" s="1">
        <f t="shared" si="42"/>
        <v>1655.6424904785561</v>
      </c>
      <c r="T106" s="1"/>
    </row>
    <row r="107" spans="1:20" x14ac:dyDescent="0.25">
      <c r="A107" s="5" t="s">
        <v>0</v>
      </c>
      <c r="H107" s="1">
        <v>1081725</v>
      </c>
      <c r="I107" s="1"/>
      <c r="K107" s="11">
        <v>395.04</v>
      </c>
      <c r="S107" s="1">
        <f t="shared" si="42"/>
        <v>2738.2670109356013</v>
      </c>
      <c r="T107" s="1"/>
    </row>
    <row r="108" spans="1:20" x14ac:dyDescent="0.25">
      <c r="K108" s="11"/>
    </row>
  </sheetData>
  <mergeCells count="1">
    <mergeCell ref="E3:F3"/>
  </mergeCells>
  <pageMargins left="0.25" right="0" top="0.75" bottom="0.75" header="0" footer="0"/>
  <pageSetup scale="3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 and Density</vt:lpstr>
    </vt:vector>
  </TitlesOfParts>
  <Company>Suffolk County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Lambert</dc:creator>
  <cp:lastModifiedBy>Lambert, Peter</cp:lastModifiedBy>
  <cp:lastPrinted>2016-03-16T18:55:48Z</cp:lastPrinted>
  <dcterms:created xsi:type="dcterms:W3CDTF">2011-11-02T15:22:12Z</dcterms:created>
  <dcterms:modified xsi:type="dcterms:W3CDTF">2016-03-16T19:02:00Z</dcterms:modified>
</cp:coreProperties>
</file>